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817"/>
  <workbookPr/>
  <mc:AlternateContent xmlns:mc="http://schemas.openxmlformats.org/markup-compatibility/2006">
    <mc:Choice Requires="x15">
      <x15ac:absPath xmlns:x15ac="http://schemas.microsoft.com/office/spreadsheetml/2010/11/ac" url="/Users/majaradosavljevic/Documents/1 - RCF/TENDER DOSSIERS/KCF/KCF 200002/WORKS/"/>
    </mc:Choice>
  </mc:AlternateContent>
  <xr:revisionPtr revIDLastSave="0" documentId="13_ncr:1_{85410AA5-B929-1440-BBA5-B66F2D381337}" xr6:coauthVersionLast="47" xr6:coauthVersionMax="47" xr10:uidLastSave="{00000000-0000-0000-0000-000000000000}"/>
  <bookViews>
    <workbookView xWindow="0" yWindow="500" windowWidth="27280" windowHeight="13960" activeTab="2" xr2:uid="{00000000-000D-0000-FFFF-FFFF00000000}"/>
  </bookViews>
  <sheets>
    <sheet name="Cover" sheetId="13" r:id="rId1"/>
    <sheet name="General on BoQ" sheetId="14" r:id="rId2"/>
    <sheet name="Recapitulation" sheetId="12" r:id="rId3"/>
    <sheet name="Construction" sheetId="8" r:id="rId4"/>
    <sheet name="WATER AND SEWAGE" sheetId="11" r:id="rId5"/>
    <sheet name="Electrical" sheetId="9" r:id="rId6"/>
    <sheet name="Mechanical" sheetId="10"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2" i="12" l="1"/>
  <c r="F19" i="10"/>
  <c r="F18" i="10"/>
  <c r="F17" i="10"/>
  <c r="F16" i="10"/>
  <c r="F14" i="10"/>
  <c r="F15" i="10" s="1"/>
  <c r="F13" i="10"/>
  <c r="F12" i="10"/>
  <c r="F11" i="10"/>
  <c r="F10" i="10"/>
  <c r="F9" i="10"/>
  <c r="F8" i="10"/>
  <c r="F7" i="10"/>
  <c r="F6" i="10"/>
  <c r="F5" i="10"/>
  <c r="F4" i="10"/>
  <c r="F3" i="10"/>
  <c r="G80" i="9"/>
  <c r="G79" i="9"/>
  <c r="G78" i="9"/>
  <c r="G77" i="9"/>
  <c r="G76" i="9"/>
  <c r="G75" i="9"/>
  <c r="G74" i="9"/>
  <c r="G73" i="9"/>
  <c r="G72" i="9"/>
  <c r="G71" i="9"/>
  <c r="G70" i="9"/>
  <c r="G69" i="9"/>
  <c r="G66" i="9"/>
  <c r="G65" i="9"/>
  <c r="G64" i="9"/>
  <c r="G63" i="9"/>
  <c r="G62" i="9"/>
  <c r="G61" i="9"/>
  <c r="G60" i="9"/>
  <c r="G59" i="9"/>
  <c r="G58" i="9"/>
  <c r="G54" i="9"/>
  <c r="G53" i="9"/>
  <c r="G52" i="9"/>
  <c r="G51" i="9"/>
  <c r="G50" i="9"/>
  <c r="G47" i="9"/>
  <c r="G46" i="9"/>
  <c r="G45" i="9"/>
  <c r="G43" i="9"/>
  <c r="G42" i="9"/>
  <c r="G41" i="9"/>
  <c r="G40" i="9"/>
  <c r="G37" i="9"/>
  <c r="G36" i="9"/>
  <c r="G35" i="9"/>
  <c r="G34" i="9"/>
  <c r="G33" i="9"/>
  <c r="G32" i="9"/>
  <c r="G29" i="9"/>
  <c r="G28" i="9"/>
  <c r="G27" i="9"/>
  <c r="G26" i="9"/>
  <c r="G25" i="9"/>
  <c r="G24" i="9"/>
  <c r="G23" i="9"/>
  <c r="G22" i="9"/>
  <c r="G21" i="9"/>
  <c r="G20" i="9"/>
  <c r="G19" i="9"/>
  <c r="G18" i="9"/>
  <c r="G17" i="9"/>
  <c r="G16" i="9"/>
  <c r="G15" i="9"/>
  <c r="G14" i="9"/>
  <c r="G11" i="9"/>
  <c r="G10" i="9"/>
  <c r="G9" i="9"/>
  <c r="G8" i="9"/>
  <c r="G7" i="9"/>
  <c r="G6" i="9"/>
  <c r="F42" i="11"/>
  <c r="F34" i="11"/>
  <c r="F33" i="11"/>
  <c r="F25" i="11"/>
  <c r="F40" i="11"/>
  <c r="F36" i="11"/>
  <c r="F35" i="11"/>
  <c r="F31" i="11"/>
  <c r="F30" i="11"/>
  <c r="F29" i="11"/>
  <c r="F28" i="11"/>
  <c r="F37" i="11" s="1"/>
  <c r="F24" i="11"/>
  <c r="F22" i="11"/>
  <c r="F20" i="11"/>
  <c r="F19" i="11"/>
  <c r="F18" i="11"/>
  <c r="F17" i="11"/>
  <c r="F13" i="11"/>
  <c r="F12" i="11"/>
  <c r="F14" i="11" s="1"/>
  <c r="F9" i="11"/>
  <c r="F8" i="11"/>
  <c r="F7" i="11"/>
  <c r="F6" i="11"/>
  <c r="G103" i="8"/>
  <c r="G104" i="8" s="1"/>
  <c r="G121" i="8" s="1"/>
  <c r="G98" i="8"/>
  <c r="G97" i="8"/>
  <c r="G99" i="8" s="1"/>
  <c r="G120" i="8" s="1"/>
  <c r="G92" i="8"/>
  <c r="G91" i="8"/>
  <c r="G86" i="8"/>
  <c r="G85" i="8"/>
  <c r="G80" i="8"/>
  <c r="G79" i="8"/>
  <c r="G78" i="8"/>
  <c r="G77" i="8"/>
  <c r="G74" i="8"/>
  <c r="G67" i="8"/>
  <c r="G66" i="8"/>
  <c r="G61" i="8"/>
  <c r="G60" i="8"/>
  <c r="G59" i="8"/>
  <c r="G58" i="8"/>
  <c r="G57" i="8"/>
  <c r="G52" i="8"/>
  <c r="G53" i="8" s="1"/>
  <c r="G114" i="8" s="1"/>
  <c r="G47" i="8"/>
  <c r="G46" i="8"/>
  <c r="G41" i="8"/>
  <c r="G42" i="8" s="1"/>
  <c r="G112" i="8" s="1"/>
  <c r="G36" i="8"/>
  <c r="G37" i="8" s="1"/>
  <c r="G111" i="8" s="1"/>
  <c r="G32" i="8"/>
  <c r="G33" i="8" s="1"/>
  <c r="G110" i="8" s="1"/>
  <c r="G27" i="8"/>
  <c r="G26" i="8"/>
  <c r="G25" i="8"/>
  <c r="G24" i="8"/>
  <c r="G23" i="8"/>
  <c r="G22" i="8"/>
  <c r="G21" i="8"/>
  <c r="G16" i="8"/>
  <c r="G15" i="8"/>
  <c r="G14" i="8"/>
  <c r="G13" i="8"/>
  <c r="G12" i="8"/>
  <c r="G11" i="8"/>
  <c r="G6" i="8"/>
  <c r="G7" i="8" s="1"/>
  <c r="G107" i="8" s="1"/>
  <c r="G93" i="8" l="1"/>
  <c r="G119" i="8" s="1"/>
  <c r="G68" i="8"/>
  <c r="G116" i="8" s="1"/>
  <c r="F10" i="11"/>
  <c r="F20" i="10"/>
  <c r="F22" i="10" s="1"/>
  <c r="C9" i="12" s="1"/>
  <c r="G12" i="9"/>
  <c r="G81" i="9"/>
  <c r="G38" i="9"/>
  <c r="G67" i="9"/>
  <c r="G48" i="9"/>
  <c r="G55" i="9"/>
  <c r="G56" i="9" s="1"/>
  <c r="F43" i="11"/>
  <c r="C7" i="12" s="1"/>
  <c r="G87" i="8"/>
  <c r="G118" i="8" s="1"/>
  <c r="G62" i="8"/>
  <c r="G115" i="8" s="1"/>
  <c r="G81" i="8"/>
  <c r="G117" i="8" s="1"/>
  <c r="G28" i="8"/>
  <c r="G109" i="8" s="1"/>
  <c r="G17" i="8"/>
  <c r="G108" i="8" s="1"/>
  <c r="G48" i="8"/>
  <c r="G113" i="8" s="1"/>
  <c r="D84" i="9" l="1"/>
  <c r="C8" i="12" s="1"/>
  <c r="G122" i="8"/>
  <c r="C6" i="12" s="1"/>
  <c r="C14" i="12" l="1"/>
</calcChain>
</file>

<file path=xl/sharedStrings.xml><?xml version="1.0" encoding="utf-8"?>
<sst xmlns="http://schemas.openxmlformats.org/spreadsheetml/2006/main" count="532" uniqueCount="299">
  <si>
    <t>PREPARATORY WORKS</t>
  </si>
  <si>
    <t>Unit</t>
  </si>
  <si>
    <t>kg</t>
  </si>
  <si>
    <t>m'</t>
  </si>
  <si>
    <t>B</t>
  </si>
  <si>
    <t>m</t>
  </si>
  <si>
    <t>%</t>
  </si>
  <si>
    <t>General requirements with BoQ</t>
  </si>
  <si>
    <t>This BoQ provides for the delivery and installation of its material listed by Items and its small unspecified material required for complete fabrication and installation as stated by item, testing and commissioning as well as bringing to proper original condition of places damaged in already performed works and constructions. All materials used must be of first-class quality and meet standards.</t>
  </si>
  <si>
    <t>The works must be performed by a professional workforce, and in full compliance with the applicable technical regulations for the same types of work.</t>
  </si>
  <si>
    <t>The price includes the price of materials, labor costs and all taxes and contributions on materials. The price includes the preparation of all possible workshop documentation, testing and commissioning of all elements of the installation listed by position. The listed equipment manufacturers are not exclusive.</t>
  </si>
  <si>
    <t>The contractor may install other equipment or material, but provided that the equipment or material has the same electrical and structural characteristics as those listed, which is confirmed by an expert - the supervisory authority.</t>
  </si>
  <si>
    <t>Deliver all the necessary material and make all installations in everything according to the valid regulations, attached graphic documentation, technical explanation and conditions.</t>
  </si>
  <si>
    <t>The positions given in the following text include, in addition to the procurement of all materials and equipment, their transport to the construction site, storage, delivery to the installation site and repair of all damaged parts of the facility and removal of debris to the landfill.</t>
  </si>
  <si>
    <t>It is also necessary to eliminate all technical and aesthetic errors that occurred during the installation.</t>
  </si>
  <si>
    <t>TOTAL ALL WORKS (w/o VAT)</t>
  </si>
  <si>
    <t>TOTAL ALL WORKS with VAT</t>
  </si>
  <si>
    <t>CIVIL WORKS</t>
  </si>
  <si>
    <t>ELECTRICAL WORKS</t>
  </si>
  <si>
    <t>WATER AND SEWAGE</t>
  </si>
  <si>
    <t>MECHANICAL WORLS</t>
  </si>
  <si>
    <t>RECAPITULATION</t>
  </si>
  <si>
    <t xml:space="preserve">  Total Price witout VAT (€)</t>
  </si>
  <si>
    <t xml:space="preserve">    Name of Bidder [insert complete name of Bidder] </t>
  </si>
  <si>
    <t xml:space="preserve">   Date [Insert Date]</t>
  </si>
  <si>
    <t>IMPORTANT NOTEs:</t>
  </si>
  <si>
    <t>1. Before starting to fill in the bill of quantities, please check the Excel formulas.</t>
  </si>
  <si>
    <t>2. The official tender documentation is in English. You need to fill out the documents in English.</t>
  </si>
  <si>
    <t>3. The translation of some documents in the Albanian language is provided as information.</t>
  </si>
  <si>
    <t xml:space="preserve">   Signature of Bidder [signature of person signing the Bid] </t>
  </si>
  <si>
    <t>FACADE WORKS</t>
  </si>
  <si>
    <t>MISCELLANEOUS WORKS</t>
  </si>
  <si>
    <t>Total:</t>
  </si>
  <si>
    <t>SOCKETS AND SWITCHES</t>
  </si>
  <si>
    <t>C</t>
  </si>
  <si>
    <t>D</t>
  </si>
  <si>
    <t>E</t>
  </si>
  <si>
    <t>F</t>
  </si>
  <si>
    <t>A</t>
  </si>
  <si>
    <t>Description of works</t>
  </si>
  <si>
    <t>Amount</t>
  </si>
  <si>
    <t>Price</t>
  </si>
  <si>
    <t>Total</t>
  </si>
  <si>
    <t>Extensive cleaning of the terrain, demolition of the old concrete slabs, loading and carrying of the material to the landfill, along with the corridor to the old building.</t>
  </si>
  <si>
    <r>
      <t>m</t>
    </r>
    <r>
      <rPr>
        <sz val="14"/>
        <rFont val="Arial"/>
        <family val="2"/>
      </rPr>
      <t>²</t>
    </r>
  </si>
  <si>
    <t>Total preparatory works</t>
  </si>
  <si>
    <t>GROUNDWORK</t>
  </si>
  <si>
    <t>Excavation of soil (humus) by machine at a depth of 20 cm, as well as the leveling of the land and transportation to the warehouses provided for collection.</t>
  </si>
  <si>
    <r>
      <t>Excavation with machinery and deep digging for foundations</t>
    </r>
    <r>
      <rPr>
        <sz val="11"/>
        <color theme="1"/>
        <rFont val="Calibri"/>
        <family val="2"/>
        <scheme val="minor"/>
      </rPr>
      <t>, and transportation to the location designated by the investor, including the corridor as a connection between the old building and the new building.</t>
    </r>
  </si>
  <si>
    <r>
      <t>m</t>
    </r>
    <r>
      <rPr>
        <sz val="14"/>
        <rFont val="Arial"/>
        <family val="2"/>
      </rPr>
      <t>³</t>
    </r>
  </si>
  <si>
    <r>
      <t>Excavation of soil and manual correction for the foundations of the building</t>
    </r>
    <r>
      <rPr>
        <sz val="11"/>
        <color theme="1"/>
        <rFont val="Calibri"/>
        <family val="2"/>
        <scheme val="minor"/>
      </rPr>
      <t>, as well as transportation of the soil to the location designated by the investor.</t>
    </r>
  </si>
  <si>
    <r>
      <t>Supply, transportation, planning, spreading, and compaction of gravel and subbase with a precision of ±3 cm</t>
    </r>
    <r>
      <rPr>
        <sz val="11"/>
        <color theme="1"/>
        <rFont val="Calibri"/>
        <family val="2"/>
        <scheme val="minor"/>
      </rPr>
      <t xml:space="preserve"> under the foundations of the building.</t>
    </r>
  </si>
  <si>
    <r>
      <t>Supply, transportation, planning, spreading, and compaction of gravel and subbase with a precision of ±3 cm</t>
    </r>
    <r>
      <rPr>
        <sz val="11"/>
        <color theme="1"/>
        <rFont val="Calibri"/>
        <family val="2"/>
        <scheme val="minor"/>
      </rPr>
      <t xml:space="preserve"> under the flooring, after the concreting of the building's foundations, including the building corridor.</t>
    </r>
  </si>
  <si>
    <r>
      <t>Supply of materials and spreading of 200-micron PVC foil over the gravel layer</t>
    </r>
    <r>
      <rPr>
        <sz val="11"/>
        <color theme="1"/>
        <rFont val="Calibri"/>
        <family val="2"/>
        <scheme val="minor"/>
      </rPr>
      <t xml:space="preserve"> across its entire surface.</t>
    </r>
  </si>
  <si>
    <t>Total groundwork</t>
  </si>
  <si>
    <t>CONCRETE AND REINFORCED CONCRETE WORKS</t>
  </si>
  <si>
    <t>Supply and laying of leveling layer over gravel base with d=5cm using poor-quality concrete MB15 in two layers.</t>
  </si>
  <si>
    <t>Supply of materials and concreting of strip foundations with reinforced concrete grade MB30.</t>
  </si>
  <si>
    <t>m³</t>
  </si>
  <si>
    <t>Supply of materials and concreting of foundation walls with reinforced concrete grade MB30 (including chamfers).</t>
  </si>
  <si>
    <t>Supply of materials and concreting of floor slab with reinforced concrete grade MB30.</t>
  </si>
  <si>
    <t>Supply of materials and concreting of columns with reinforced concrete grade MB30 (including chamfers).</t>
  </si>
  <si>
    <t>Supply of materials and concreting of floor beams with reinforced concrete grade MB30 (including chamfers).</t>
  </si>
  <si>
    <t>Supply of materials and concreting of lintels with reinforced concrete grade MB30 (including chamfers).</t>
  </si>
  <si>
    <t>Total concrete and reinforced concrete works</t>
  </si>
  <si>
    <t>REINFORCEMENT WORKS</t>
  </si>
  <si>
    <t>Supply and installation of reinforcement with various profiles according to static calculations.</t>
  </si>
  <si>
    <t>Total reinforcement works</t>
  </si>
  <si>
    <t xml:space="preserve">METAL CONSTRUCTION WORKS </t>
  </si>
  <si>
    <t>Supply and installation of metal construction (trusses) with various profiles according to static calculations.</t>
  </si>
  <si>
    <t>Total metal construction works</t>
  </si>
  <si>
    <t>LEVELING WORKS</t>
  </si>
  <si>
    <t>Supply of materials and execution of screed with a machine, with a thickness of 5–10 cm. The price must also include the reinforcement of the screed with rabitz mesh or similar, as well as the placement of PVC foil, including the corridor.</t>
  </si>
  <si>
    <t>Total leveling works</t>
  </si>
  <si>
    <t>G</t>
  </si>
  <si>
    <t>MASONRY AND PLASTERING WORKS</t>
  </si>
  <si>
    <t>Supply, transportation, and masonry of the building walls with Giter blocks (20x20x25 cm) with a thickness of d=20–25 cm using appropriate mortar. Before masonry, the blocks must be moistened with water. After completing the wall, it must be cleaned.</t>
  </si>
  <si>
    <t>Supply, transportation, and plastering of walls with ready-mix plaster (MP 75). Beforehand, the wall must be cleaned, coated with concrete contact. The price includes metal beads placed at corners, as well as columns integrated into the surface.</t>
  </si>
  <si>
    <t>Total masonry and plastering works</t>
  </si>
  <si>
    <t>H</t>
  </si>
  <si>
    <t>ROOF COVERING WORKS</t>
  </si>
  <si>
    <t>Supply and installation of "LINDAB" roof covering of the LPA type, RAL 3000: Sandwich panels filled with polyurethane or mineral wool:
External sheet thickness: 0.63mm
Internal sheet thickness: 0.60mm
Insulation thickness: t = 120mm
U-value coefficient (W/m²K): 0.41, including necessary corner flashing and fastening elements for the panels.
Panel color as per project specifications.</t>
  </si>
  <si>
    <t>Total roof covering works</t>
  </si>
  <si>
    <t>I</t>
  </si>
  <si>
    <t>SHEET METAL WORKS</t>
  </si>
  <si>
    <t>Supply, transport, and installation of horizontal gutters with all accompanying elements, made of plastified sheet metal with a thickness of 0.55mm. The gutters are rectangular with a diameter of 14cm.</t>
  </si>
  <si>
    <t>Supply, transport, and installation of vertical gutters with all accompanying elements, made of plastified sheet metal of the "LINDAB" type. The gutters are square-shaped with dimensions: 140x120mm. Measurements are taken in linear meters and calculated as completed, including elbows and downspouts.</t>
  </si>
  <si>
    <t>Supply, transport, and installation of snow guards designed specifically for the respective roof covering.</t>
  </si>
  <si>
    <t>Supply and installation of plastified sheet metal over parapet walls with a developed width of up to 60cm.</t>
  </si>
  <si>
    <t>Supply and cladding of the inner side of the parapet wall with plastified sheet metal of the "LINDAB" type, RAL 3000, with a developed surface area of up to 1.60m, including L-profiles on the walls.</t>
  </si>
  <si>
    <t>Total sheet metal works</t>
  </si>
  <si>
    <t>J</t>
  </si>
  <si>
    <t>HYDROPROOFING WORKS</t>
  </si>
  <si>
    <t>Supply and installation of material for the waterproofing of the floor slab.
Equivalent to VOLGRIP LH waterproofing in roll form, which is applied in 10 cm overlapping layers. It consists of pre-cast clay waterproofing material with self-bonding properties to concrete. This material has advantages during installation as it can be applied even in damp areas, with a volumetric swelling capacity of up to 16 times. (Refer to the technical details and description). With the following specifications:
Tensile strength: UNI EN ISO 10319 &gt; 8.5 kN/m
Permeability coefficient K: ASTM D 5084 &lt; 5x10⁻⁹ cm/s
The product must have a CE Production Certificate, and the manufacturer must hold ISO 9001 certification and Environmental Certification.
The price should account for up to 10% material loss during layering.</t>
  </si>
  <si>
    <t>Supply and installation of a tar-paper layer on the reinforced concrete foundation walls (beneath the first row of walls on the ground floor), with a minimum width of 30 cm.</t>
  </si>
  <si>
    <t>total hydroproofing works</t>
  </si>
  <si>
    <t>K</t>
  </si>
  <si>
    <t>DOORS AND WINDOWS</t>
  </si>
  <si>
    <t>DOORS</t>
  </si>
  <si>
    <t>Supply and installation of double-leaf interior doors made of anodized and plasticized aluminum with a thermal break.
The surface of the leaves should be filled with vacuum glass 5+12+4, with the glass fixed using EPDM elastic rubber vulcanized at the corners. The doors must be mounted on three hinges, equipped with appropriate handles, and a cylinder lock with a minimum of three keys.
The profiles should have a color of RAL 7022 Anthracite Grey and be manufactured by ALUMIL or of equivalent quality. Item Code: POS D_01.</t>
  </si>
  <si>
    <t>180x220 cm   pos D_01</t>
  </si>
  <si>
    <t>pieces</t>
  </si>
  <si>
    <t>WINDOWS</t>
  </si>
  <si>
    <t>Supply and installation of windows made of anodized and plasticized aluminum with a thermal break.
Openings should include both vertical and horizontal types. The glass should be vacuum 5+12+4, fixed with EPDM elastic rubber vulcanized at the corners.
The windows must be mounted with hinges and appropriate handles. The profiles should have a color of RAL 7022 Anthracite Grey and be manufactured by ALUMIL or of equivalent quality.</t>
  </si>
  <si>
    <t>325x200 cm   pos w_1</t>
  </si>
  <si>
    <t>320x200 cm   pos w_2</t>
  </si>
  <si>
    <t>Supply and installation of anodized and plasticized aluminum sills with a width of up to 20 cm and thickness of 0.06 cm. Installation to meet norms and standards with bolts. Sills must be RAL 7022 Anthracite Grey. (Measurement per meter.)</t>
  </si>
  <si>
    <t>Sigurimi I materialit si dhe montimi I solbSupply and installation of natural granite sills on the interior side of the windows with a width of up to 20 cm and a thickness of 2.0 cm. Installation to meet norms and standards. The investor will choose the color and type. (Measurement per meter.)</t>
  </si>
  <si>
    <t>Total doors and windows</t>
  </si>
  <si>
    <t>L</t>
  </si>
  <si>
    <t>FLOORING AND CERAMICS WORKS</t>
  </si>
  <si>
    <t>Supply and Installation of Ceramic Tiles
Supply and installation of ceramic tiles in the area where sinks are placed, at a height of h=1.40 m. The tiles are first-class quality, with color and design according to the supervising body’s requirements. The tiles are installed using suitable adhesive, and the joints are filled with appropriate antibacterial grout. The edges must be sealed with silicone material.
Ceramics: EC production.
The type and color of granite are selected by the investor, including the corridor connecting the new and old buildings.</t>
  </si>
  <si>
    <t>Supply and Installation of Industrial Flooring
Supply of materials and laying of industrial flooring with epoxy materials, product: MAPEFLOOR SYSTEM 33 or similar. The flooring is resistant to acids and other corrosive substances, with a thickness of 2-4 mm.
The leveling and work must comply with norms and standards. The supervising body and the investor select the color and type. Calculated per m².</t>
  </si>
  <si>
    <t>Total flooring and ceramics works</t>
  </si>
  <si>
    <t>M</t>
  </si>
  <si>
    <t>PAINTING WORKS</t>
  </si>
  <si>
    <t>Supply of materials and smoothing of walls in three layers until the surface is prepared for paint application.</t>
  </si>
  <si>
    <t>Supply and painting of internal room walls with dispersive paint in 3 layers of JUB GOLD quality (or equivalent), with a prior base coating.</t>
  </si>
  <si>
    <t>Total painting works</t>
  </si>
  <si>
    <t>N</t>
  </si>
  <si>
    <t>Supply and installation of fire extinguishers of type S6. Calculated per pieces.</t>
  </si>
  <si>
    <t>Supply and installation of fire extinguishers of type CO2-5. Calculated per pieces.</t>
  </si>
  <si>
    <t>Total miscellaneous works</t>
  </si>
  <si>
    <t>O</t>
  </si>
  <si>
    <t>Supply, transport, and application of “DEMIT” facade with 10 cm pressed styrofoam N4. The final finish is “plastic facade.” The process includes:
Application of adhesive,
10 cm styrofoam layer,
Support layer,
Mesh,
Dowels,
Adhesive,
Final facade layer t=3mm,
Texture per selection,
Corner profiles,
L-profile along the entire perimeter of the facade, including the corridor wall.</t>
  </si>
  <si>
    <t>Gjithsej punët e fasadës</t>
  </si>
  <si>
    <t>RECAPITULATION OF BUILDING AND TRADE WORKS</t>
  </si>
  <si>
    <t>GROUNDWORKS</t>
  </si>
  <si>
    <t>METAL CONSTRUCTION WORKS</t>
  </si>
  <si>
    <t>FLOORING AND CERAMIC WORKS</t>
  </si>
  <si>
    <t>WORK ESTIMATES AND COST CALCULATIONS FOR WATER SUPPLY AND SEWAGE INSTALLATIONS</t>
  </si>
  <si>
    <t>Nr.</t>
  </si>
  <si>
    <t>Types of works</t>
  </si>
  <si>
    <t>Total ( € )</t>
  </si>
  <si>
    <t>1.</t>
  </si>
  <si>
    <t>Construction Works</t>
  </si>
  <si>
    <t>1.1.</t>
  </si>
  <si>
    <t>Excavation of soil category III with an average trench depth of 1.4 m and width of 1.00 m.</t>
  </si>
  <si>
    <t>1.2.</t>
  </si>
  <si>
    <t>Provision and placement of fine sand in the trench for laying pipes, with 10 cm below, above, and around the pipe.</t>
  </si>
  <si>
    <t>1.3.</t>
  </si>
  <si>
    <t>Backfilling the trench with excavated soil in 30 cm layers, compacted.</t>
  </si>
  <si>
    <t>1.4.</t>
  </si>
  <si>
    <t>Removal of excess soil to a location designated by the supervising authority, no further than 7 km away.</t>
  </si>
  <si>
    <t xml:space="preserve">             Total:</t>
  </si>
  <si>
    <t>2.</t>
  </si>
  <si>
    <t>Concrete works</t>
  </si>
  <si>
    <t>2.1.</t>
  </si>
  <si>
    <t>"Provision and installation of manhole elements Ø 800 mm with a conical finish. The inspection manholes must be constructed as per the provided details. Calculations are made per linear meter."</t>
  </si>
  <si>
    <t>2.2.</t>
  </si>
  <si>
    <t>Construction of the base of the sewage and stormwater manholes using MB-20 concrete, 20 cm thick, and the creation of the manhole channel with the appropriate slope and smoothing to a polished finish. Calculations are made per piece.</t>
  </si>
  <si>
    <t>3.</t>
  </si>
  <si>
    <t>Installation works</t>
  </si>
  <si>
    <t>3.1.</t>
  </si>
  <si>
    <t>"Provision and installation of PEHD pipes (Italian system - Giakomini), galvanized pipes, and PE-100 pipes, along with the corresponding fittings for the water supply system. This position includes welding, pressure testing, and disinfection of the network."</t>
  </si>
  <si>
    <t>Ø 16 mm (Cold water)</t>
  </si>
  <si>
    <t>Ø 22 mm</t>
  </si>
  <si>
    <t>Ø 2" galvanized pipe</t>
  </si>
  <si>
    <t>3.2.</t>
  </si>
  <si>
    <t>Provision and installation of cabinets.</t>
  </si>
  <si>
    <t>3.3.</t>
  </si>
  <si>
    <t>Provision and installation of collectors.</t>
  </si>
  <si>
    <t>With 3 outlets (cold water).</t>
  </si>
  <si>
    <t>3.7.</t>
  </si>
  <si>
    <t>Provision and installation of hydrants, complete with cabinet and other equipment, DN 2".</t>
  </si>
  <si>
    <t>3.8.</t>
  </si>
  <si>
    <t>Provision of sewage pipes and necessary fittings:</t>
  </si>
  <si>
    <t>3.8.1.</t>
  </si>
  <si>
    <t>PVC pipes</t>
  </si>
  <si>
    <t>Ø 125 mm</t>
  </si>
  <si>
    <t>Ø 110 mm</t>
  </si>
  <si>
    <t>Ø 75 mm</t>
  </si>
  <si>
    <t>Ø 50 mm</t>
  </si>
  <si>
    <t>Provision and installation of bends, reducers, etc.</t>
  </si>
  <si>
    <t>Presumptive</t>
  </si>
  <si>
    <t>3.9.</t>
  </si>
  <si>
    <t>Installation of pipes and sewage fittings.</t>
  </si>
  <si>
    <t>3.11.</t>
  </si>
  <si>
    <t>Provision and installation of manhole covers for sewage manholes, made of cast iron, with a load capacity of 20 tons (66 kg).</t>
  </si>
  <si>
    <t>Provision and installation of non-return valves fi200.</t>
  </si>
  <si>
    <t>4.</t>
  </si>
  <si>
    <t>Sanitary Elements</t>
  </si>
  <si>
    <t>4.2.</t>
  </si>
  <si>
    <t>Supply and installation of sinks with all necessary accessories and high-quality mirrors, suitable for public use, with samples selected in collaboration with the supervising authority. Accessories, taps, and siphons must be made of stainless steel or similar materials.</t>
  </si>
  <si>
    <t>ELECTRICAL INSTALLATIONS - ESTIMATIONS WITH COST CALCULATIONS</t>
  </si>
  <si>
    <t>Poz.</t>
  </si>
  <si>
    <t>Description and Content of the Position</t>
  </si>
  <si>
    <t>A.1</t>
  </si>
  <si>
    <t>Electrical Works during Rough Construction</t>
  </si>
  <si>
    <r>
      <t>Installation of Ø13 flexible conduits</t>
    </r>
    <r>
      <rPr>
        <sz val="11"/>
        <color theme="1"/>
        <rFont val="Calibri"/>
        <family val="2"/>
        <scheme val="minor"/>
      </rPr>
      <t xml:space="preserve"> for lighting circuits. This includes conduits within apartments, corridors, and commercial spaces.</t>
    </r>
  </si>
  <si>
    <r>
      <t>m</t>
    </r>
    <r>
      <rPr>
        <sz val="11"/>
        <color theme="1"/>
        <rFont val="Calibri"/>
        <family val="2"/>
        <scheme val="minor"/>
      </rPr>
      <t>ᶦ</t>
    </r>
  </si>
  <si>
    <r>
      <t>Installation of Ø16 flexible conduits</t>
    </r>
    <r>
      <rPr>
        <sz val="11"/>
        <color theme="1"/>
        <rFont val="Calibri"/>
        <family val="2"/>
        <scheme val="minor"/>
      </rPr>
      <t xml:space="preserve"> for single-phase socket circuits.</t>
    </r>
  </si>
  <si>
    <r>
      <t>Installation of Ø19 flexible conduits</t>
    </r>
    <r>
      <rPr>
        <sz val="11"/>
        <color theme="1"/>
        <rFont val="Calibri"/>
        <family val="2"/>
        <scheme val="minor"/>
      </rPr>
      <t xml:space="preserve"> for cables supplied by private or public operators, extending from the switch location in the apartment to the low-voltage vertical riser (average conduit length: 25m).</t>
    </r>
  </si>
  <si>
    <r>
      <t>Installation of Ø40 flexible conduits</t>
    </r>
    <r>
      <rPr>
        <sz val="11"/>
        <color theme="1"/>
        <rFont val="Calibri"/>
        <family val="2"/>
        <scheme val="minor"/>
      </rPr>
      <t xml:space="preserve"> for the supply cables of distribution panels T1 and T2.</t>
    </r>
  </si>
  <si>
    <r>
      <t>Installation of Ø160 ribbed conduits</t>
    </r>
    <r>
      <rPr>
        <sz val="11"/>
        <color theme="1"/>
        <rFont val="Calibri"/>
        <family val="2"/>
        <scheme val="minor"/>
      </rPr>
      <t xml:space="preserve"> from the transformer station (TS) to the main distribution panel (KK) on the ground floor.</t>
    </r>
  </si>
  <si>
    <r>
      <t>Installation of Ø70 ribbed conduits</t>
    </r>
    <r>
      <rPr>
        <sz val="11"/>
        <color theme="1"/>
        <rFont val="Calibri"/>
        <family val="2"/>
        <scheme val="minor"/>
      </rPr>
      <t xml:space="preserve"> for motor control (Km) and crane control (Kvinqit).</t>
    </r>
  </si>
  <si>
    <t>Total of Phase 1 Electrical Installations</t>
  </si>
  <si>
    <t>A.2</t>
  </si>
  <si>
    <t>Main Panels: KK, Km, Kvinq</t>
  </si>
  <si>
    <r>
      <t>Metal panels (KK)</t>
    </r>
    <r>
      <rPr>
        <sz val="11"/>
        <color theme="1"/>
        <rFont val="Calibri"/>
        <family val="2"/>
        <scheme val="minor"/>
      </rPr>
      <t xml:space="preserve"> for wall mounting (external), dimensions: 40x60 cm.</t>
    </r>
  </si>
  <si>
    <t xml:space="preserve">pieces </t>
  </si>
  <si>
    <r>
      <t>Metal panels (Km)</t>
    </r>
    <r>
      <rPr>
        <sz val="11"/>
        <color theme="1"/>
        <rFont val="Calibri"/>
        <family val="2"/>
        <scheme val="minor"/>
      </rPr>
      <t xml:space="preserve"> for wall mounting, dimensions: 150x200x30 cm.</t>
    </r>
  </si>
  <si>
    <r>
      <t>Three-pole circuit breakers MCCB</t>
    </r>
    <r>
      <rPr>
        <sz val="11"/>
        <color theme="1"/>
        <rFont val="Calibri"/>
        <family val="2"/>
        <scheme val="minor"/>
      </rPr>
      <t xml:space="preserve"> 160A, 3P for installation in KK.</t>
    </r>
  </si>
  <si>
    <r>
      <t>Three-pole circuit breakers MCCB</t>
    </r>
    <r>
      <rPr>
        <sz val="11"/>
        <color theme="1"/>
        <rFont val="Calibri"/>
        <family val="2"/>
        <scheme val="minor"/>
      </rPr>
      <t xml:space="preserve"> 125A, 3P for installation in Km.</t>
    </r>
  </si>
  <si>
    <r>
      <t>Busbars for R, S, T, N, and PE conductors</t>
    </r>
    <r>
      <rPr>
        <sz val="11"/>
        <color theme="1"/>
        <rFont val="Calibri"/>
        <family val="2"/>
        <scheme val="minor"/>
      </rPr>
      <t xml:space="preserve"> for installation in Km, type (3</t>
    </r>
    <r>
      <rPr>
        <i/>
        <sz val="10"/>
        <rFont val="Arial"/>
        <family val="2"/>
      </rPr>
      <t>30/5+1</t>
    </r>
    <r>
      <rPr>
        <sz val="11"/>
        <color theme="1"/>
        <rFont val="Calibri"/>
        <family val="2"/>
        <scheme val="minor"/>
      </rPr>
      <t>40/10+1*30/5) mm, each busbar length: 0.5 m.</t>
    </r>
  </si>
  <si>
    <r>
      <t>Semi-automatic circuit breaker</t>
    </r>
    <r>
      <rPr>
        <sz val="11"/>
        <color theme="1"/>
        <rFont val="Calibri"/>
        <family val="2"/>
        <scheme val="minor"/>
      </rPr>
      <t xml:space="preserve"> MCB, C50A, 3P/10kA for the crane panel.</t>
    </r>
  </si>
  <si>
    <t>Conductors PC/F 1*35 mm², black.</t>
  </si>
  <si>
    <t>Conductors PC/F 1*35 mm², blue.</t>
  </si>
  <si>
    <t>Conductors PC/F 1*35 mm², yellow.</t>
  </si>
  <si>
    <t>Conductors PC/F 1*16 mm², black.</t>
  </si>
  <si>
    <t>Conductors PC/F 1*16 mm², blue.</t>
  </si>
  <si>
    <t>Conductors PC/F 1*16 mm², yellow.</t>
  </si>
  <si>
    <r>
      <t>RCCB Circuit Breaker, Type A</t>
    </r>
    <r>
      <rPr>
        <sz val="11"/>
        <color theme="1"/>
        <rFont val="Calibri"/>
        <family val="2"/>
        <scheme val="minor"/>
      </rPr>
      <t>, RCCB 40/30mA, 4P for installation in Km.</t>
    </r>
  </si>
  <si>
    <t xml:space="preserve">Semi-automatic circuit breakers Type MCB, B10A,1P </t>
  </si>
  <si>
    <t xml:space="preserve">Semi-automatic circuit breakers Type MCB, B16A,1P </t>
  </si>
  <si>
    <t xml:space="preserve">Semi-automatic circuit breakers Type MCB, B20A,1P </t>
  </si>
  <si>
    <t>A.4</t>
  </si>
  <si>
    <t>SECONDARY PANELS T1 and T2</t>
  </si>
  <si>
    <t>The content of the panels is given in the drawings</t>
  </si>
  <si>
    <t>Two-door panel</t>
  </si>
  <si>
    <t>FID - Circuit breaker type A, RCCB 40/30mA, 4P</t>
  </si>
  <si>
    <t>FID - Circuit breaker type A, RCCB 40/30mA, 4P for the electrical installation of premises</t>
  </si>
  <si>
    <t>Total A2,A3,A4</t>
  </si>
  <si>
    <t>B.1</t>
  </si>
  <si>
    <t>SUPPLY CABLES</t>
  </si>
  <si>
    <r>
      <t>TS-KK  PP00-A  4*50mm</t>
    </r>
    <r>
      <rPr>
        <sz val="11"/>
        <color theme="1"/>
        <rFont val="Calibri"/>
        <family val="2"/>
        <scheme val="minor"/>
      </rPr>
      <t>²</t>
    </r>
  </si>
  <si>
    <r>
      <t>KK-Km  NYY-J  4x35mm</t>
    </r>
    <r>
      <rPr>
        <sz val="11"/>
        <color theme="1"/>
        <rFont val="Calibri"/>
        <family val="2"/>
        <scheme val="minor"/>
      </rPr>
      <t xml:space="preserve">² + 1x35mm² </t>
    </r>
  </si>
  <si>
    <t>Supply cables for T1 and T2: PP-Y 5*6mm²</t>
  </si>
  <si>
    <t>Supply cables for crane panel: PP-Y 5*10mm²</t>
  </si>
  <si>
    <t>B.2</t>
  </si>
  <si>
    <t>INSTALLATION CABLES</t>
  </si>
  <si>
    <t>Cable PP-Y 3*1.5 mm² for lighting installation</t>
  </si>
  <si>
    <t>Cable PP-Y 3*2.5 mm² for single-phase sockets and single-phase consumers</t>
  </si>
  <si>
    <t>Cable PP-Y 5*2.5 mm²</t>
  </si>
  <si>
    <t>Total B</t>
  </si>
  <si>
    <t>C.1</t>
  </si>
  <si>
    <t>Single-phase single-pole sockets 16A</t>
  </si>
  <si>
    <t>Three-phase sockets 20A</t>
  </si>
  <si>
    <t>Single-pole switches 10A</t>
  </si>
  <si>
    <t>Series switches 10A</t>
  </si>
  <si>
    <t>Alternate switches 10A</t>
  </si>
  <si>
    <t>Small materials (plaster, boxes, connectors, etc.): 3% of this point</t>
  </si>
  <si>
    <t>Total C</t>
  </si>
  <si>
    <t>D.1</t>
  </si>
  <si>
    <t>LIGHTING FIXTURES</t>
  </si>
  <si>
    <t>Lighting fixtures with motion sensors and 20W lamp</t>
  </si>
  <si>
    <t>Lighting fixtures 1*42W (See model in the chapter on lighting calculation)</t>
  </si>
  <si>
    <t>Lighting fixtures 1*34W for storage (See model in the chapter on lighting calculation)</t>
  </si>
  <si>
    <t>Lighting fixtures 1*34W for bathrooms (See model in the chapter on lighting calculation)</t>
  </si>
  <si>
    <t>Lighting fixtures LED 60x60cm/31W (See model in the chapter on lighting calculation)</t>
  </si>
  <si>
    <t>Lighting fixtures LED 100W (See model in the chapter on lighting calculation)</t>
  </si>
  <si>
    <t>Lighting fixtures LED 39W with dimensions 1255x100x60mm (See model in the chapter on lighting calculation)</t>
  </si>
  <si>
    <t>Emergency lights with EXIT sign and battery backup for up to 3 hours</t>
  </si>
  <si>
    <t>Emergency lights indicating movement direction with battery backup for up to 3 hours</t>
  </si>
  <si>
    <t>Total D</t>
  </si>
  <si>
    <t>E.1</t>
  </si>
  <si>
    <t>GROUNDING AND LIGHTNING PROTECTION SYSTEM</t>
  </si>
  <si>
    <r>
      <t>Foundation grounding</t>
    </r>
    <r>
      <rPr>
        <sz val="11"/>
        <color theme="1"/>
        <rFont val="Calibri"/>
        <family val="2"/>
        <scheme val="minor"/>
      </rPr>
      <t xml:space="preserve"> with a Fe/Zn strip of type 25*4mm.</t>
    </r>
  </si>
  <si>
    <t>Circular aluminum conductor with an 8mm² cross-section for lightning conductor lines from the inspection box to the building’s roof peak.</t>
  </si>
  <si>
    <t>Circular aluminum conductor with an 8mm² cross-section for the implementation of the lightning protection system (Faraday cage) on the roof.</t>
  </si>
  <si>
    <t>Lightning receptor rod (round) made of aluminum, type 101VL2000 (the aluminum rod is 2m long and is mounted using a special holder on the roof base). On the roof, only two chimneys are indicated in the architectural drawings; if additional chimneys or other equipment are installed, the number of aluminum rods should be increased accordingly.</t>
  </si>
  <si>
    <t>Roof base reinforcement holders for circular aluminum conductors, type 165 MBG -8-10.</t>
  </si>
  <si>
    <t>Wall-mounted reinforcement holders for circular aluminum conductors, type 113 B-Z-HD.</t>
  </si>
  <si>
    <t>Circular rod holders, types F-FIX-16, F-FIX-S16, and F-FIX-KL.</t>
  </si>
  <si>
    <t>Aluminum conductor connection reinforcements with a single bolt, type 249 8-10 ALU.</t>
  </si>
  <si>
    <t>Galvanized connection reinforcements with four bolts, type 256 A-DIN 30 FT.</t>
  </si>
  <si>
    <t>Grounding electrode for the main grounding system, type T, 1500mm in length, with a pre-installed connector.</t>
  </si>
  <si>
    <t>Junction box Ø150 for potential equalization in bathrooms.</t>
  </si>
  <si>
    <t>Junction box Ø150 for measuring the grounding resistance of the lightning protection system.</t>
  </si>
  <si>
    <t>Total E</t>
  </si>
  <si>
    <t>SUMARY</t>
  </si>
  <si>
    <t>STRONG A-E CURRENTS</t>
  </si>
  <si>
    <t>HEATING AND COOLING INSTALLATIONS - PARAMETERS WITH PRELIMINARY CALCULATION</t>
  </si>
  <si>
    <t>DC Inverter outdoor unit (Chiller) with direct expansion VRF and the possibility of integration into the BMS system, MDV-252W/DRN1-i(B), with thermal power in heating of 26 kW, using R410A ECOLOGICAL gas.</t>
  </si>
  <si>
    <t>Support from the steel construction for the compressor set. The support should be raised at least 40 cm and anchored.</t>
  </si>
  <si>
    <t>set</t>
  </si>
  <si>
    <t>Snow protectors installed on the VRF from galvanized sheet metal.</t>
  </si>
  <si>
    <t>Ceiling cassette fan coil units (Ceiling mounted) VRF, MDV-D36Q4/N1-A3, air intake in the center and airflow on all four sides of the fan coil unit mask, for installation at a height of up to 3.5 meters for heating, with a mask, condensate pump, and connection capability to the BMS system. Thermal power for cooling 3.0 kW, thermal power for heating 3.5 kW.</t>
  </si>
  <si>
    <t>Ceiling cassette fan coil units (Ceiling mounted) VRF, MDV-D45Q4/N1-A3, air intake in the center and airflow on all four sides of the fan coil unit mask, for installation at a height of up to 3.5 meters for heating, with a mask, condensate pump, and connection capability to the BMS system. Thermal power for cooling 3.5 kW, thermal power for heating 4 kW.</t>
  </si>
  <si>
    <t>Pre-insulated copper piping with anti-condensation coating, diameter 1/4'' (Ø 6.35mm) with thermal insulation thickness of 13mm.</t>
  </si>
  <si>
    <t>Pre-insulated copper piping with anti-condensation coating, diameter 3/8'' (Ø 9.52mm) with thermal insulation thickness of 13mm.</t>
  </si>
  <si>
    <t>Pre-insulated copper piping with anti-condensation coating, diameter 1/2'' (Ø 12.7mm) with thermal insulation thickness of 13mm.</t>
  </si>
  <si>
    <t>Pre-insulated copper piping with anti-condensation coating, diameter 3/4'' (Ø 22.02mm) with thermal insulation thickness of 19mm.</t>
  </si>
  <si>
    <t>Copper distributor for the branching of external units. FQZHN-01D.</t>
  </si>
  <si>
    <t>Copper distributor for the branching of internal units. FQZHN-02D.</t>
  </si>
  <si>
    <t>Condensate piping and connecting elements Ø32.</t>
  </si>
  <si>
    <t>Fittings for pipe bends and condensate are 50% of the condensate pipes.</t>
  </si>
  <si>
    <t>Various accessories for welding, oxygen, acetylene, electrodes, etc.</t>
  </si>
  <si>
    <t>Supports for fixing pipes and equipment.</t>
  </si>
  <si>
    <t>Pressure testing with nitrogen gas.</t>
  </si>
  <si>
    <t>System filling with ecological refrigerant gas R410A.</t>
  </si>
  <si>
    <t>TOTAL HEATING-COOLING WITH VRF SYSTEM</t>
  </si>
  <si>
    <t>SUMMARY</t>
  </si>
  <si>
    <t>l</t>
  </si>
  <si>
    <t>HEATING-COOLING</t>
  </si>
  <si>
    <t xml:space="preserve"> Construction/ Renovation works of Technical School, Pjeter Bogdani , Ferizaj-Kosovo</t>
  </si>
  <si>
    <t xml:space="preserve"> Construction/ Renovation works of the Technical Professional School " Pjeter Bogdani"</t>
  </si>
  <si>
    <t>VAT 18%:</t>
  </si>
  <si>
    <t>The lumpsum costs of implementing the requirements from the ESMP report (ANNEX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</si>
</sst>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_);_(* \(#,##0\);_(* &quot;-&quot;_);_(@_)"/>
    <numFmt numFmtId="165" formatCode="_(* #,##0.00_);_(* \(#,##0.00\);_(* &quot;-&quot;??_);_(@_)"/>
    <numFmt numFmtId="166" formatCode="0.0"/>
    <numFmt numFmtId="167" formatCode="#,##0.00\ [$EUR]"/>
    <numFmt numFmtId="168" formatCode="#,##0.00\ [$€-1]"/>
    <numFmt numFmtId="169" formatCode="#,##0.00\ [$€-401]"/>
    <numFmt numFmtId="170" formatCode="[$€-462]\ #,##0.00_-"/>
    <numFmt numFmtId="171" formatCode="#,##0.00\ [$€-180C]"/>
    <numFmt numFmtId="172" formatCode="_ * #,##0.00_)\ [$€-1]_ ;_ * \(#,##0.00\)\ [$€-1]_ ;_ * &quot;-&quot;??_)\ [$€-1]_ ;_ @_ "/>
    <numFmt numFmtId="173" formatCode="General_)"/>
    <numFmt numFmtId="174" formatCode="#,##0\ [$€-1]_);[Red]\(#,##0\ [$€-1]\)"/>
    <numFmt numFmtId="175" formatCode="&quot;€&quot;\ #,##0.00"/>
  </numFmts>
  <fonts count="23" x14ac:knownFonts="1">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b/>
      <sz val="11"/>
      <color theme="1"/>
      <name val="Arial"/>
      <family val="2"/>
    </font>
    <font>
      <b/>
      <sz val="10"/>
      <color theme="1"/>
      <name val="Arial"/>
      <family val="2"/>
    </font>
    <font>
      <sz val="10"/>
      <color theme="1"/>
      <name val="Arial"/>
      <family val="2"/>
    </font>
    <font>
      <sz val="10"/>
      <color rgb="FF000000"/>
      <name val="Times New Roman"/>
      <family val="1"/>
    </font>
    <font>
      <b/>
      <sz val="11"/>
      <name val="Calibri"/>
      <family val="2"/>
      <scheme val="minor"/>
    </font>
    <font>
      <sz val="11"/>
      <name val="Calibri"/>
      <family val="2"/>
      <scheme val="minor"/>
    </font>
    <font>
      <sz val="11"/>
      <color rgb="FF9C6500"/>
      <name val="Calibri"/>
      <family val="2"/>
      <scheme val="minor"/>
    </font>
    <font>
      <b/>
      <sz val="10"/>
      <name val="Arial"/>
      <family val="2"/>
    </font>
    <font>
      <b/>
      <sz val="12"/>
      <name val="Arial"/>
      <family val="2"/>
    </font>
    <font>
      <sz val="14"/>
      <name val="Arial"/>
      <family val="2"/>
    </font>
    <font>
      <sz val="12"/>
      <name val="Arial"/>
      <family val="2"/>
    </font>
    <font>
      <b/>
      <sz val="11"/>
      <name val="Arial"/>
      <family val="2"/>
    </font>
    <font>
      <sz val="11"/>
      <name val="Arial"/>
      <family val="2"/>
    </font>
    <font>
      <b/>
      <sz val="14"/>
      <name val="Arial"/>
      <family val="2"/>
    </font>
    <font>
      <i/>
      <sz val="10"/>
      <name val="Arial"/>
      <family val="2"/>
    </font>
    <font>
      <sz val="8"/>
      <name val="Arial"/>
      <family val="2"/>
    </font>
    <font>
      <sz val="10"/>
      <color indexed="12"/>
      <name val="Arial"/>
      <family val="2"/>
    </font>
    <font>
      <b/>
      <sz val="10"/>
      <color indexed="12"/>
      <name val="Arial"/>
      <family val="2"/>
    </font>
    <font>
      <b/>
      <sz val="9"/>
      <name val="Arial"/>
      <family val="2"/>
    </font>
  </fonts>
  <fills count="18">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FFEB9C"/>
      </patternFill>
    </fill>
    <fill>
      <patternFill patternType="solid">
        <fgColor indexed="47"/>
        <bgColor indexed="22"/>
      </patternFill>
    </fill>
    <fill>
      <patternFill patternType="solid">
        <fgColor indexed="22"/>
        <bgColor indexed="64"/>
      </patternFill>
    </fill>
    <fill>
      <patternFill patternType="solid">
        <fgColor indexed="22"/>
        <bgColor indexed="31"/>
      </patternFill>
    </fill>
    <fill>
      <patternFill patternType="solid">
        <fgColor indexed="9"/>
        <bgColor indexed="64"/>
      </patternFill>
    </fill>
    <fill>
      <patternFill patternType="solid">
        <fgColor indexed="9"/>
        <bgColor indexed="31"/>
      </patternFill>
    </fill>
    <fill>
      <patternFill patternType="solid">
        <fgColor theme="2" tint="-9.9978637043366805E-2"/>
        <bgColor indexed="64"/>
      </patternFill>
    </fill>
    <fill>
      <patternFill patternType="solid">
        <fgColor theme="2" tint="-9.9978637043366805E-2"/>
        <bgColor indexed="31"/>
      </patternFill>
    </fill>
    <fill>
      <patternFill patternType="solid">
        <fgColor theme="5" tint="0.39997558519241921"/>
        <bgColor indexed="64"/>
      </patternFill>
    </fill>
    <fill>
      <patternFill patternType="solid">
        <fgColor theme="0" tint="-0.14999847407452621"/>
        <bgColor indexed="64"/>
      </patternFill>
    </fill>
    <fill>
      <patternFill patternType="solid">
        <fgColor theme="5" tint="0.39997558519241921"/>
        <bgColor indexed="8"/>
      </patternFill>
    </fill>
    <fill>
      <patternFill patternType="solid">
        <fgColor theme="5" tint="0.39997558519241921"/>
        <bgColor indexed="22"/>
      </patternFill>
    </fill>
    <fill>
      <patternFill patternType="solid">
        <fgColor theme="2" tint="-9.9978637043366805E-2"/>
        <bgColor indexed="9"/>
      </patternFill>
    </fill>
  </fills>
  <borders count="5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diagonal/>
    </border>
    <border>
      <left/>
      <right/>
      <top style="thin">
        <color indexed="64"/>
      </top>
      <bottom/>
      <diagonal/>
    </border>
    <border>
      <left style="thin">
        <color indexed="8"/>
      </left>
      <right style="thin">
        <color indexed="8"/>
      </right>
      <top style="thin">
        <color indexed="8"/>
      </top>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8"/>
      </right>
      <top style="thin">
        <color indexed="64"/>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style="thin">
        <color indexed="64"/>
      </left>
      <right/>
      <top style="thin">
        <color indexed="64"/>
      </top>
      <bottom style="thin">
        <color indexed="8"/>
      </bottom>
      <diagonal/>
    </border>
    <border>
      <left/>
      <right style="thin">
        <color indexed="64"/>
      </right>
      <top style="thin">
        <color indexed="64"/>
      </top>
      <bottom style="thin">
        <color indexed="8"/>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style="thin">
        <color indexed="8"/>
      </right>
      <top/>
      <bottom style="thin">
        <color indexed="8"/>
      </bottom>
      <diagonal/>
    </border>
    <border>
      <left/>
      <right style="thin">
        <color indexed="64"/>
      </right>
      <top style="thin">
        <color indexed="8"/>
      </top>
      <bottom style="thin">
        <color indexed="8"/>
      </bottom>
      <diagonal/>
    </border>
    <border>
      <left style="thin">
        <color indexed="64"/>
      </left>
      <right/>
      <top style="thin">
        <color indexed="8"/>
      </top>
      <bottom style="thin">
        <color indexed="8"/>
      </bottom>
      <diagonal/>
    </border>
    <border>
      <left style="thin">
        <color indexed="64"/>
      </left>
      <right/>
      <top style="thin">
        <color indexed="8"/>
      </top>
      <bottom style="thin">
        <color indexed="64"/>
      </bottom>
      <diagonal/>
    </border>
    <border>
      <left/>
      <right style="thin">
        <color indexed="64"/>
      </right>
      <top style="thin">
        <color indexed="8"/>
      </top>
      <bottom style="thin">
        <color indexed="64"/>
      </bottom>
      <diagonal/>
    </border>
    <border>
      <left style="medium">
        <color indexed="8"/>
      </left>
      <right/>
      <top/>
      <bottom style="medium">
        <color indexed="8"/>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8"/>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top style="thin">
        <color theme="0" tint="-0.499984740745262"/>
      </top>
      <bottom/>
      <diagonal/>
    </border>
  </borders>
  <cellStyleXfs count="8">
    <xf numFmtId="0" fontId="0" fillId="0" borderId="0"/>
    <xf numFmtId="0" fontId="2" fillId="0" borderId="0"/>
    <xf numFmtId="0" fontId="1" fillId="0" borderId="0"/>
    <xf numFmtId="0" fontId="7" fillId="0" borderId="0"/>
    <xf numFmtId="165" fontId="7" fillId="0" borderId="0" applyFont="0" applyFill="0" applyBorder="0" applyAlignment="0" applyProtection="0"/>
    <xf numFmtId="0" fontId="10" fillId="5" borderId="0" applyNumberFormat="0" applyBorder="0" applyAlignment="0" applyProtection="0"/>
    <xf numFmtId="0" fontId="2" fillId="0" borderId="0"/>
    <xf numFmtId="164" fontId="1" fillId="0" borderId="0" applyFont="0" applyFill="0" applyBorder="0" applyAlignment="0" applyProtection="0"/>
  </cellStyleXfs>
  <cellXfs count="297">
    <xf numFmtId="0" fontId="0" fillId="0" borderId="0" xfId="0"/>
    <xf numFmtId="0" fontId="0" fillId="0" borderId="4" xfId="0" applyBorder="1"/>
    <xf numFmtId="0" fontId="3" fillId="0" borderId="4" xfId="0" applyFont="1" applyBorder="1"/>
    <xf numFmtId="0" fontId="5" fillId="0" borderId="1" xfId="2" applyFont="1" applyBorder="1"/>
    <xf numFmtId="0" fontId="5" fillId="0" borderId="2" xfId="2" applyFont="1" applyBorder="1"/>
    <xf numFmtId="0" fontId="5" fillId="0" borderId="3" xfId="2" applyFont="1" applyBorder="1"/>
    <xf numFmtId="0" fontId="3" fillId="0" borderId="4" xfId="0" applyFont="1" applyBorder="1" applyAlignment="1">
      <alignment vertical="center"/>
    </xf>
    <xf numFmtId="0" fontId="0" fillId="3" borderId="4" xfId="0" applyFill="1" applyBorder="1"/>
    <xf numFmtId="0" fontId="3" fillId="3" borderId="4" xfId="0" applyFont="1" applyFill="1" applyBorder="1"/>
    <xf numFmtId="167" fontId="5" fillId="4" borderId="7" xfId="0" applyNumberFormat="1" applyFont="1" applyFill="1" applyBorder="1" applyAlignment="1">
      <alignment horizontal="center" vertical="center" wrapText="1"/>
    </xf>
    <xf numFmtId="0" fontId="3" fillId="0" borderId="0" xfId="0" applyFont="1"/>
    <xf numFmtId="0" fontId="3" fillId="0" borderId="1" xfId="0" applyFont="1" applyBorder="1" applyAlignment="1">
      <alignment wrapText="1"/>
    </xf>
    <xf numFmtId="166" fontId="3" fillId="0" borderId="4" xfId="0" applyNumberFormat="1" applyFont="1" applyBorder="1"/>
    <xf numFmtId="166" fontId="3" fillId="0" borderId="3" xfId="0" applyNumberFormat="1" applyFont="1" applyBorder="1"/>
    <xf numFmtId="166" fontId="3" fillId="3" borderId="4" xfId="0" applyNumberFormat="1" applyFont="1" applyFill="1" applyBorder="1"/>
    <xf numFmtId="0" fontId="0" fillId="2" borderId="0" xfId="0" applyFill="1" applyAlignment="1">
      <alignment horizontal="center"/>
    </xf>
    <xf numFmtId="0" fontId="8" fillId="0" borderId="0" xfId="0" applyFont="1"/>
    <xf numFmtId="0" fontId="9" fillId="0" borderId="0" xfId="0" applyFont="1"/>
    <xf numFmtId="0" fontId="12" fillId="6" borderId="16" xfId="0" applyFont="1" applyFill="1" applyBorder="1" applyAlignment="1">
      <alignment horizontal="center"/>
    </xf>
    <xf numFmtId="0" fontId="11" fillId="7" borderId="4" xfId="0" applyFont="1" applyFill="1" applyBorder="1" applyAlignment="1">
      <alignment horizontal="center"/>
    </xf>
    <xf numFmtId="0" fontId="11" fillId="8" borderId="4" xfId="0" applyFont="1" applyFill="1" applyBorder="1"/>
    <xf numFmtId="0" fontId="0" fillId="8" borderId="4" xfId="0" applyFill="1" applyBorder="1" applyAlignment="1">
      <alignment horizontal="center"/>
    </xf>
    <xf numFmtId="169" fontId="0" fillId="8" borderId="4" xfId="0" applyNumberFormat="1" applyFill="1" applyBorder="1" applyAlignment="1">
      <alignment horizontal="center"/>
    </xf>
    <xf numFmtId="0" fontId="11" fillId="8" borderId="4" xfId="0" applyFont="1" applyFill="1" applyBorder="1" applyAlignment="1">
      <alignment horizontal="center"/>
    </xf>
    <xf numFmtId="0" fontId="0" fillId="0" borderId="4" xfId="0" applyBorder="1" applyAlignment="1">
      <alignment horizontal="center" vertical="center" wrapText="1"/>
    </xf>
    <xf numFmtId="0" fontId="0" fillId="0" borderId="4" xfId="0" applyBorder="1" applyAlignment="1">
      <alignment wrapText="1"/>
    </xf>
    <xf numFmtId="0" fontId="0" fillId="0" borderId="4" xfId="0" applyBorder="1" applyAlignment="1">
      <alignment horizontal="center" wrapText="1"/>
    </xf>
    <xf numFmtId="169" fontId="0" fillId="0" borderId="4" xfId="0" applyNumberFormat="1" applyBorder="1"/>
    <xf numFmtId="169" fontId="0" fillId="0" borderId="4" xfId="0" applyNumberFormat="1" applyBorder="1" applyAlignment="1">
      <alignment horizontal="right"/>
    </xf>
    <xf numFmtId="169" fontId="12" fillId="8" borderId="20" xfId="0" applyNumberFormat="1" applyFont="1" applyFill="1" applyBorder="1"/>
    <xf numFmtId="0" fontId="0" fillId="0" borderId="0" xfId="0" applyAlignment="1">
      <alignment horizontal="center" vertical="top" wrapText="1"/>
    </xf>
    <xf numFmtId="0" fontId="11" fillId="0" borderId="0" xfId="0" applyFont="1" applyAlignment="1">
      <alignment horizontal="center"/>
    </xf>
    <xf numFmtId="0" fontId="0" fillId="0" borderId="0" xfId="0" applyAlignment="1">
      <alignment horizontal="center"/>
    </xf>
    <xf numFmtId="169" fontId="0" fillId="0" borderId="0" xfId="0" applyNumberFormat="1" applyAlignment="1">
      <alignment horizontal="right"/>
    </xf>
    <xf numFmtId="0" fontId="11" fillId="0" borderId="0" xfId="0" applyFont="1" applyAlignment="1">
      <alignment horizontal="right"/>
    </xf>
    <xf numFmtId="0" fontId="12" fillId="6" borderId="21" xfId="0" applyFont="1" applyFill="1" applyBorder="1" applyAlignment="1">
      <alignment horizontal="center"/>
    </xf>
    <xf numFmtId="0" fontId="11" fillId="7" borderId="16" xfId="0" applyFont="1" applyFill="1" applyBorder="1" applyAlignment="1">
      <alignment horizontal="center"/>
    </xf>
    <xf numFmtId="0" fontId="11" fillId="8" borderId="16" xfId="0" applyFont="1" applyFill="1" applyBorder="1"/>
    <xf numFmtId="0" fontId="0" fillId="8" borderId="16" xfId="0" applyFill="1" applyBorder="1" applyAlignment="1">
      <alignment horizontal="center"/>
    </xf>
    <xf numFmtId="169" fontId="0" fillId="8" borderId="16" xfId="0" applyNumberFormat="1" applyFill="1" applyBorder="1" applyAlignment="1">
      <alignment horizontal="center"/>
    </xf>
    <xf numFmtId="0" fontId="11" fillId="8" borderId="16" xfId="0" applyFont="1" applyFill="1" applyBorder="1" applyAlignment="1">
      <alignment horizontal="center"/>
    </xf>
    <xf numFmtId="0" fontId="0" fillId="0" borderId="4" xfId="0" applyBorder="1" applyAlignment="1">
      <alignment horizontal="center"/>
    </xf>
    <xf numFmtId="0" fontId="0" fillId="0" borderId="4" xfId="0" applyBorder="1" applyAlignment="1">
      <alignment vertical="top" wrapText="1"/>
    </xf>
    <xf numFmtId="2" fontId="0" fillId="0" borderId="4" xfId="0" applyNumberFormat="1" applyBorder="1" applyAlignment="1">
      <alignment horizontal="center"/>
    </xf>
    <xf numFmtId="169" fontId="12" fillId="8" borderId="4" xfId="0" applyNumberFormat="1" applyFont="1" applyFill="1" applyBorder="1"/>
    <xf numFmtId="0" fontId="12" fillId="0" borderId="0" xfId="0" applyFont="1" applyAlignment="1">
      <alignment horizontal="center"/>
    </xf>
    <xf numFmtId="0" fontId="14" fillId="0" borderId="0" xfId="0" applyFont="1" applyAlignment="1">
      <alignment horizontal="center"/>
    </xf>
    <xf numFmtId="169" fontId="14" fillId="0" borderId="0" xfId="0" applyNumberFormat="1" applyFont="1" applyAlignment="1">
      <alignment horizontal="right"/>
    </xf>
    <xf numFmtId="0" fontId="12" fillId="0" borderId="0" xfId="0" applyFont="1" applyAlignment="1">
      <alignment horizontal="right"/>
    </xf>
    <xf numFmtId="0" fontId="12" fillId="6" borderId="4" xfId="0" applyFont="1" applyFill="1" applyBorder="1" applyAlignment="1">
      <alignment horizontal="center"/>
    </xf>
    <xf numFmtId="0" fontId="0" fillId="0" borderId="4" xfId="0" applyBorder="1" applyAlignment="1">
      <alignment horizontal="center" vertical="top"/>
    </xf>
    <xf numFmtId="168" fontId="0" fillId="0" borderId="4" xfId="0" applyNumberFormat="1" applyBorder="1"/>
    <xf numFmtId="168" fontId="0" fillId="0" borderId="4" xfId="0" applyNumberFormat="1" applyBorder="1" applyAlignment="1">
      <alignment horizontal="right"/>
    </xf>
    <xf numFmtId="0" fontId="0" fillId="0" borderId="21" xfId="0" applyBorder="1" applyAlignment="1">
      <alignment horizontal="center" wrapText="1"/>
    </xf>
    <xf numFmtId="169" fontId="0" fillId="0" borderId="21" xfId="0" applyNumberFormat="1" applyBorder="1"/>
    <xf numFmtId="169" fontId="0" fillId="0" borderId="21" xfId="0" applyNumberFormat="1" applyBorder="1" applyAlignment="1">
      <alignment horizontal="right"/>
    </xf>
    <xf numFmtId="169" fontId="0" fillId="0" borderId="16" xfId="0" applyNumberFormat="1" applyBorder="1" applyAlignment="1">
      <alignment horizontal="right"/>
    </xf>
    <xf numFmtId="0" fontId="14" fillId="0" borderId="0" xfId="0" applyFont="1" applyAlignment="1">
      <alignment horizontal="right"/>
    </xf>
    <xf numFmtId="169" fontId="12" fillId="8" borderId="31" xfId="0" applyNumberFormat="1" applyFont="1" applyFill="1" applyBorder="1"/>
    <xf numFmtId="0" fontId="0" fillId="0" borderId="0" xfId="0" applyAlignment="1">
      <alignment horizontal="center" vertical="top"/>
    </xf>
    <xf numFmtId="0" fontId="0" fillId="0" borderId="0" xfId="0" applyAlignment="1">
      <alignment wrapText="1"/>
    </xf>
    <xf numFmtId="0" fontId="0" fillId="0" borderId="0" xfId="0" applyAlignment="1">
      <alignment horizontal="center" wrapText="1"/>
    </xf>
    <xf numFmtId="169" fontId="0" fillId="0" borderId="0" xfId="0" applyNumberFormat="1"/>
    <xf numFmtId="0" fontId="0" fillId="7" borderId="21" xfId="0" applyFill="1" applyBorder="1" applyAlignment="1">
      <alignment horizontal="center" vertical="center" wrapText="1"/>
    </xf>
    <xf numFmtId="0" fontId="11" fillId="8" borderId="21" xfId="0" applyFont="1" applyFill="1" applyBorder="1"/>
    <xf numFmtId="0" fontId="0" fillId="8" borderId="21" xfId="0" applyFill="1" applyBorder="1" applyAlignment="1">
      <alignment horizontal="center"/>
    </xf>
    <xf numFmtId="169" fontId="0" fillId="8" borderId="21" xfId="0" applyNumberFormat="1" applyFill="1" applyBorder="1" applyAlignment="1">
      <alignment horizontal="center"/>
    </xf>
    <xf numFmtId="0" fontId="11" fillId="8" borderId="21" xfId="0" applyFont="1" applyFill="1" applyBorder="1" applyAlignment="1">
      <alignment horizontal="center"/>
    </xf>
    <xf numFmtId="0" fontId="0" fillId="0" borderId="21" xfId="0" applyBorder="1" applyAlignment="1">
      <alignment horizontal="center" vertical="center" wrapText="1"/>
    </xf>
    <xf numFmtId="0" fontId="0" fillId="0" borderId="4" xfId="0" applyBorder="1" applyAlignment="1">
      <alignment vertical="center" wrapText="1"/>
    </xf>
    <xf numFmtId="169" fontId="0" fillId="0" borderId="4" xfId="0" applyNumberFormat="1" applyBorder="1" applyAlignment="1">
      <alignment vertical="center"/>
    </xf>
    <xf numFmtId="169" fontId="0" fillId="0" borderId="4" xfId="0" applyNumberFormat="1" applyBorder="1" applyAlignment="1">
      <alignment horizontal="right" vertical="center"/>
    </xf>
    <xf numFmtId="4" fontId="0" fillId="0" borderId="4" xfId="0" applyNumberFormat="1" applyBorder="1" applyAlignment="1">
      <alignment vertical="center"/>
    </xf>
    <xf numFmtId="0" fontId="11" fillId="7" borderId="21" xfId="0" applyFont="1" applyFill="1" applyBorder="1" applyAlignment="1">
      <alignment horizontal="center"/>
    </xf>
    <xf numFmtId="0" fontId="0" fillId="0" borderId="35" xfId="0" applyBorder="1" applyAlignment="1">
      <alignment horizontal="center" vertical="center" wrapText="1"/>
    </xf>
    <xf numFmtId="0" fontId="0" fillId="0" borderId="21" xfId="0" applyBorder="1" applyAlignment="1">
      <alignment vertical="top" wrapText="1"/>
    </xf>
    <xf numFmtId="0" fontId="0" fillId="9" borderId="4" xfId="0" applyFill="1" applyBorder="1" applyAlignment="1">
      <alignment vertical="top" wrapText="1"/>
    </xf>
    <xf numFmtId="169" fontId="12" fillId="8" borderId="24" xfId="0" applyNumberFormat="1" applyFont="1" applyFill="1" applyBorder="1"/>
    <xf numFmtId="0" fontId="11" fillId="9" borderId="4" xfId="0" applyFont="1" applyFill="1" applyBorder="1" applyAlignment="1">
      <alignment horizontal="center"/>
    </xf>
    <xf numFmtId="0" fontId="11" fillId="10" borderId="4" xfId="0" applyFont="1" applyFill="1" applyBorder="1" applyAlignment="1">
      <alignment horizontal="center"/>
    </xf>
    <xf numFmtId="0" fontId="0" fillId="9" borderId="4" xfId="0" applyFill="1" applyBorder="1" applyAlignment="1">
      <alignment horizontal="center"/>
    </xf>
    <xf numFmtId="0" fontId="0" fillId="10" borderId="4" xfId="0" applyFill="1" applyBorder="1" applyAlignment="1">
      <alignment horizontal="center"/>
    </xf>
    <xf numFmtId="169" fontId="0" fillId="10" borderId="4" xfId="0" applyNumberFormat="1" applyFill="1" applyBorder="1" applyAlignment="1">
      <alignment horizontal="center"/>
    </xf>
    <xf numFmtId="0" fontId="11" fillId="10" borderId="4" xfId="0" applyFont="1" applyFill="1" applyBorder="1" applyAlignment="1">
      <alignment horizontal="right"/>
    </xf>
    <xf numFmtId="0" fontId="0" fillId="10" borderId="4" xfId="0" applyFill="1" applyBorder="1"/>
    <xf numFmtId="170" fontId="0" fillId="10" borderId="4" xfId="0" applyNumberFormat="1" applyFill="1" applyBorder="1" applyAlignment="1">
      <alignment horizontal="right"/>
    </xf>
    <xf numFmtId="170" fontId="11" fillId="10" borderId="4" xfId="0" applyNumberFormat="1" applyFont="1" applyFill="1" applyBorder="1" applyAlignment="1">
      <alignment horizontal="right"/>
    </xf>
    <xf numFmtId="0" fontId="0" fillId="9" borderId="4" xfId="0" applyFill="1" applyBorder="1" applyAlignment="1">
      <alignment horizontal="center" vertical="center" wrapText="1"/>
    </xf>
    <xf numFmtId="0" fontId="0" fillId="9" borderId="4" xfId="0" applyFill="1" applyBorder="1" applyAlignment="1">
      <alignment horizontal="center" wrapText="1"/>
    </xf>
    <xf numFmtId="0" fontId="0" fillId="9" borderId="4" xfId="0" applyFill="1" applyBorder="1"/>
    <xf numFmtId="169" fontId="0" fillId="9" borderId="4" xfId="0" applyNumberFormat="1" applyFill="1" applyBorder="1"/>
    <xf numFmtId="169" fontId="0" fillId="9" borderId="4" xfId="0" applyNumberFormat="1" applyFill="1" applyBorder="1" applyAlignment="1">
      <alignment horizontal="right"/>
    </xf>
    <xf numFmtId="0" fontId="14" fillId="6" borderId="21" xfId="0" applyFont="1" applyFill="1" applyBorder="1" applyAlignment="1">
      <alignment horizontal="center"/>
    </xf>
    <xf numFmtId="0" fontId="0" fillId="7" borderId="4" xfId="0" applyFill="1" applyBorder="1" applyAlignment="1">
      <alignment vertical="center" wrapText="1"/>
    </xf>
    <xf numFmtId="0" fontId="0" fillId="0" borderId="4" xfId="0" applyBorder="1" applyAlignment="1">
      <alignment horizontal="left" vertical="center" wrapText="1"/>
    </xf>
    <xf numFmtId="4" fontId="0" fillId="0" borderId="4" xfId="0" applyNumberFormat="1" applyBorder="1"/>
    <xf numFmtId="171" fontId="0" fillId="0" borderId="4" xfId="0" applyNumberFormat="1" applyBorder="1" applyAlignment="1">
      <alignment horizontal="right"/>
    </xf>
    <xf numFmtId="171" fontId="12" fillId="8" borderId="4" xfId="0" applyNumberFormat="1" applyFont="1" applyFill="1" applyBorder="1"/>
    <xf numFmtId="169" fontId="14" fillId="0" borderId="40" xfId="0" applyNumberFormat="1" applyFont="1" applyBorder="1" applyAlignment="1">
      <alignment horizontal="right"/>
    </xf>
    <xf numFmtId="169" fontId="12" fillId="8" borderId="5" xfId="0" applyNumberFormat="1" applyFont="1" applyFill="1" applyBorder="1" applyAlignment="1">
      <alignment horizontal="right"/>
    </xf>
    <xf numFmtId="0" fontId="13" fillId="0" borderId="0" xfId="0" applyFont="1"/>
    <xf numFmtId="0" fontId="0" fillId="0" borderId="21" xfId="0" applyBorder="1"/>
    <xf numFmtId="0" fontId="0" fillId="0" borderId="21" xfId="0" applyBorder="1" applyAlignment="1">
      <alignment wrapText="1"/>
    </xf>
    <xf numFmtId="0" fontId="0" fillId="0" borderId="35" xfId="0" applyBorder="1"/>
    <xf numFmtId="4" fontId="0" fillId="0" borderId="35" xfId="0" applyNumberFormat="1" applyBorder="1"/>
    <xf numFmtId="4" fontId="0" fillId="0" borderId="21" xfId="0" applyNumberFormat="1" applyBorder="1"/>
    <xf numFmtId="0" fontId="16" fillId="0" borderId="21" xfId="0" applyFont="1" applyBorder="1"/>
    <xf numFmtId="0" fontId="0" fillId="0" borderId="21" xfId="0" applyBorder="1" applyAlignment="1">
      <alignment vertical="center" wrapText="1"/>
    </xf>
    <xf numFmtId="4" fontId="14" fillId="0" borderId="21" xfId="0" applyNumberFormat="1" applyFont="1" applyBorder="1"/>
    <xf numFmtId="4" fontId="12" fillId="0" borderId="21" xfId="0" applyNumberFormat="1" applyFont="1" applyBorder="1"/>
    <xf numFmtId="4" fontId="15" fillId="0" borderId="35" xfId="0" applyNumberFormat="1" applyFont="1" applyBorder="1"/>
    <xf numFmtId="0" fontId="16" fillId="11" borderId="21" xfId="0" applyFont="1" applyFill="1" applyBorder="1"/>
    <xf numFmtId="4" fontId="16" fillId="11" borderId="21" xfId="0" applyNumberFormat="1" applyFont="1" applyFill="1" applyBorder="1"/>
    <xf numFmtId="0" fontId="0" fillId="0" borderId="16" xfId="0" applyBorder="1"/>
    <xf numFmtId="0" fontId="0" fillId="0" borderId="16" xfId="0" applyBorder="1" applyAlignment="1">
      <alignment wrapText="1"/>
    </xf>
    <xf numFmtId="4" fontId="0" fillId="0" borderId="16" xfId="0" applyNumberFormat="1" applyBorder="1"/>
    <xf numFmtId="4" fontId="12" fillId="0" borderId="16" xfId="0" applyNumberFormat="1" applyFont="1" applyBorder="1"/>
    <xf numFmtId="1" fontId="0" fillId="0" borderId="4" xfId="0" applyNumberFormat="1" applyBorder="1" applyAlignment="1">
      <alignment horizontal="center" vertical="center"/>
    </xf>
    <xf numFmtId="0" fontId="0" fillId="0" borderId="4" xfId="0" applyBorder="1" applyAlignment="1">
      <alignment horizontal="justify"/>
    </xf>
    <xf numFmtId="0" fontId="0" fillId="0" borderId="4" xfId="0" applyBorder="1" applyAlignment="1">
      <alignment horizontal="center" vertical="center"/>
    </xf>
    <xf numFmtId="2" fontId="0" fillId="0" borderId="4" xfId="0" applyNumberFormat="1" applyBorder="1" applyAlignment="1">
      <alignment horizontal="center" vertical="center"/>
    </xf>
    <xf numFmtId="172" fontId="11" fillId="0" borderId="4" xfId="0" applyNumberFormat="1" applyFont="1" applyBorder="1" applyAlignment="1">
      <alignment horizontal="right" vertical="center"/>
    </xf>
    <xf numFmtId="166" fontId="0" fillId="0" borderId="4" xfId="0" applyNumberFormat="1" applyBorder="1" applyAlignment="1">
      <alignment horizontal="center" vertical="center"/>
    </xf>
    <xf numFmtId="1" fontId="19" fillId="0" borderId="4" xfId="0" applyNumberFormat="1" applyFont="1" applyBorder="1" applyAlignment="1">
      <alignment horizontal="center" vertical="center"/>
    </xf>
    <xf numFmtId="0" fontId="0" fillId="0" borderId="4" xfId="0" applyBorder="1" applyAlignment="1">
      <alignment vertical="center"/>
    </xf>
    <xf numFmtId="172" fontId="0" fillId="0" borderId="4" xfId="0" applyNumberFormat="1" applyBorder="1" applyAlignment="1">
      <alignment vertical="center"/>
    </xf>
    <xf numFmtId="0" fontId="20" fillId="0" borderId="0" xfId="0" applyFont="1"/>
    <xf numFmtId="0" fontId="20" fillId="0" borderId="0" xfId="0" applyFont="1" applyAlignment="1">
      <alignment horizontal="center"/>
    </xf>
    <xf numFmtId="2" fontId="20" fillId="0" borderId="0" xfId="0" applyNumberFormat="1" applyFont="1" applyAlignment="1">
      <alignment horizontal="center"/>
    </xf>
    <xf numFmtId="0" fontId="21" fillId="0" borderId="0" xfId="0" applyFont="1" applyAlignment="1">
      <alignment horizontal="right"/>
    </xf>
    <xf numFmtId="0" fontId="11" fillId="11" borderId="4" xfId="0" applyFont="1" applyFill="1" applyBorder="1" applyAlignment="1">
      <alignment horizontal="center"/>
    </xf>
    <xf numFmtId="0" fontId="11" fillId="11" borderId="4" xfId="0" applyFont="1" applyFill="1" applyBorder="1" applyAlignment="1">
      <alignment horizontal="center" vertical="center"/>
    </xf>
    <xf numFmtId="0" fontId="0" fillId="12" borderId="4" xfId="0" applyFill="1" applyBorder="1" applyAlignment="1">
      <alignment horizontal="center"/>
    </xf>
    <xf numFmtId="0" fontId="11" fillId="12" borderId="4" xfId="0" applyFont="1" applyFill="1" applyBorder="1" applyAlignment="1">
      <alignment horizontal="center"/>
    </xf>
    <xf numFmtId="0" fontId="20" fillId="0" borderId="47" xfId="0" applyFont="1" applyBorder="1"/>
    <xf numFmtId="0" fontId="21" fillId="0" borderId="48" xfId="0" applyFont="1" applyBorder="1" applyAlignment="1">
      <alignment horizontal="right"/>
    </xf>
    <xf numFmtId="0" fontId="0" fillId="0" borderId="54" xfId="0" applyBorder="1" applyAlignment="1">
      <alignment horizontal="center" vertical="center"/>
    </xf>
    <xf numFmtId="0" fontId="0" fillId="0" borderId="1" xfId="0" applyBorder="1" applyAlignment="1">
      <alignment horizontal="justify"/>
    </xf>
    <xf numFmtId="173" fontId="6" fillId="2" borderId="4" xfId="0" applyNumberFormat="1" applyFont="1" applyFill="1" applyBorder="1" applyAlignment="1">
      <alignment horizontal="center" vertical="center" wrapText="1"/>
    </xf>
    <xf numFmtId="0" fontId="0" fillId="2" borderId="4" xfId="0" applyFill="1" applyBorder="1" applyAlignment="1">
      <alignment horizontal="center" vertical="center"/>
    </xf>
    <xf numFmtId="174" fontId="0" fillId="0" borderId="4" xfId="0" applyNumberFormat="1" applyBorder="1" applyAlignment="1">
      <alignment horizontal="center" vertical="center" wrapText="1"/>
    </xf>
    <xf numFmtId="168" fontId="0" fillId="2" borderId="4" xfId="7" applyNumberFormat="1" applyFont="1" applyFill="1" applyBorder="1" applyAlignment="1">
      <alignment horizontal="center" vertical="center"/>
    </xf>
    <xf numFmtId="168" fontId="0" fillId="0" borderId="4" xfId="0" applyNumberFormat="1" applyBorder="1" applyAlignment="1">
      <alignment horizontal="center" vertical="center" wrapText="1"/>
    </xf>
    <xf numFmtId="173" fontId="6" fillId="0" borderId="4" xfId="0" applyNumberFormat="1" applyFont="1" applyBorder="1" applyAlignment="1">
      <alignment horizontal="center" vertical="center" wrapText="1"/>
    </xf>
    <xf numFmtId="168" fontId="0" fillId="0" borderId="4" xfId="7" applyNumberFormat="1" applyFont="1" applyFill="1" applyBorder="1" applyAlignment="1">
      <alignment horizontal="center" vertical="center"/>
    </xf>
    <xf numFmtId="173" fontId="6" fillId="0" borderId="4" xfId="0" applyNumberFormat="1" applyFont="1" applyBorder="1" applyAlignment="1">
      <alignment horizontal="center" wrapText="1"/>
    </xf>
    <xf numFmtId="175" fontId="0" fillId="0" borderId="4" xfId="7" applyNumberFormat="1" applyFont="1" applyFill="1" applyBorder="1" applyAlignment="1">
      <alignment horizontal="center" vertical="center"/>
    </xf>
    <xf numFmtId="9" fontId="0" fillId="0" borderId="4" xfId="0" applyNumberFormat="1" applyBorder="1" applyAlignment="1">
      <alignment horizontal="left" vertical="center"/>
    </xf>
    <xf numFmtId="0" fontId="11" fillId="0" borderId="56" xfId="0" applyFont="1" applyBorder="1" applyAlignment="1">
      <alignment horizontal="center" vertical="center"/>
    </xf>
    <xf numFmtId="0" fontId="13" fillId="0" borderId="57"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4" xfId="0" applyFont="1" applyBorder="1" applyAlignment="1">
      <alignment horizontal="center" vertical="center"/>
    </xf>
    <xf numFmtId="175" fontId="13" fillId="0" borderId="4" xfId="7" applyNumberFormat="1" applyFont="1" applyFill="1" applyBorder="1" applyAlignment="1">
      <alignment horizontal="center" vertical="center"/>
    </xf>
    <xf numFmtId="0" fontId="16" fillId="11" borderId="41" xfId="0" applyFont="1" applyFill="1" applyBorder="1"/>
    <xf numFmtId="0" fontId="16" fillId="11" borderId="42" xfId="0" applyFont="1" applyFill="1" applyBorder="1"/>
    <xf numFmtId="4" fontId="16" fillId="11" borderId="42" xfId="0" applyNumberFormat="1" applyFont="1" applyFill="1" applyBorder="1"/>
    <xf numFmtId="0" fontId="15" fillId="11" borderId="42" xfId="0" applyFont="1" applyFill="1" applyBorder="1"/>
    <xf numFmtId="4" fontId="17" fillId="11" borderId="43" xfId="0" applyNumberFormat="1" applyFont="1" applyFill="1" applyBorder="1"/>
    <xf numFmtId="0" fontId="15" fillId="13" borderId="21" xfId="0" applyFont="1" applyFill="1" applyBorder="1"/>
    <xf numFmtId="0" fontId="11" fillId="13" borderId="21" xfId="0" applyFont="1" applyFill="1" applyBorder="1" applyAlignment="1">
      <alignment vertical="center" wrapText="1"/>
    </xf>
    <xf numFmtId="0" fontId="16" fillId="13" borderId="21" xfId="0" applyFont="1" applyFill="1" applyBorder="1"/>
    <xf numFmtId="4" fontId="16" fillId="13" borderId="21" xfId="0" applyNumberFormat="1" applyFont="1" applyFill="1" applyBorder="1"/>
    <xf numFmtId="0" fontId="15" fillId="13" borderId="32" xfId="0" applyFont="1" applyFill="1" applyBorder="1"/>
    <xf numFmtId="0" fontId="16" fillId="13" borderId="32" xfId="0" applyFont="1" applyFill="1" applyBorder="1"/>
    <xf numFmtId="0" fontId="16" fillId="13" borderId="0" xfId="0" applyFont="1" applyFill="1"/>
    <xf numFmtId="4" fontId="16" fillId="13" borderId="33" xfId="0" applyNumberFormat="1" applyFont="1" applyFill="1" applyBorder="1"/>
    <xf numFmtId="4" fontId="16" fillId="13" borderId="34" xfId="0" applyNumberFormat="1" applyFont="1" applyFill="1" applyBorder="1"/>
    <xf numFmtId="0" fontId="15" fillId="13" borderId="22" xfId="0" applyFont="1" applyFill="1" applyBorder="1"/>
    <xf numFmtId="0" fontId="16" fillId="13" borderId="22" xfId="0" applyFont="1" applyFill="1" applyBorder="1"/>
    <xf numFmtId="4" fontId="16" fillId="13" borderId="23" xfId="0" applyNumberFormat="1" applyFont="1" applyFill="1" applyBorder="1"/>
    <xf numFmtId="4" fontId="16" fillId="13" borderId="24" xfId="0" applyNumberFormat="1" applyFont="1" applyFill="1" applyBorder="1"/>
    <xf numFmtId="0" fontId="16" fillId="13" borderId="23" xfId="0" applyFont="1" applyFill="1" applyBorder="1"/>
    <xf numFmtId="0" fontId="16" fillId="13" borderId="24" xfId="0" applyFont="1" applyFill="1" applyBorder="1"/>
    <xf numFmtId="0" fontId="12" fillId="0" borderId="21" xfId="0" applyFont="1" applyBorder="1"/>
    <xf numFmtId="0" fontId="11" fillId="0" borderId="4" xfId="0" applyFont="1" applyBorder="1" applyAlignment="1">
      <alignment horizontal="center"/>
    </xf>
    <xf numFmtId="0" fontId="9" fillId="13" borderId="4" xfId="0" applyFont="1" applyFill="1" applyBorder="1" applyAlignment="1">
      <alignment horizontal="center" vertical="center"/>
    </xf>
    <xf numFmtId="0" fontId="0" fillId="13" borderId="4" xfId="0" applyFill="1" applyBorder="1" applyAlignment="1">
      <alignment horizontal="center" vertical="center"/>
    </xf>
    <xf numFmtId="166" fontId="0" fillId="13" borderId="4" xfId="0" applyNumberFormat="1" applyFill="1" applyBorder="1" applyAlignment="1">
      <alignment horizontal="center" vertical="center"/>
    </xf>
    <xf numFmtId="0" fontId="11" fillId="13" borderId="4" xfId="0" applyFont="1" applyFill="1" applyBorder="1" applyAlignment="1">
      <alignment horizontal="center"/>
    </xf>
    <xf numFmtId="0" fontId="0" fillId="13" borderId="4" xfId="0" applyFill="1" applyBorder="1" applyAlignment="1">
      <alignment horizontal="center"/>
    </xf>
    <xf numFmtId="2" fontId="0" fillId="13" borderId="4" xfId="0" applyNumberFormat="1" applyFill="1" applyBorder="1" applyAlignment="1">
      <alignment horizontal="center"/>
    </xf>
    <xf numFmtId="0" fontId="11" fillId="13" borderId="4" xfId="0" applyFont="1" applyFill="1" applyBorder="1" applyAlignment="1">
      <alignment horizontal="right"/>
    </xf>
    <xf numFmtId="0" fontId="11" fillId="14" borderId="4" xfId="0" applyFont="1" applyFill="1" applyBorder="1" applyAlignment="1">
      <alignment horizontal="center" vertical="center"/>
    </xf>
    <xf numFmtId="0" fontId="11" fillId="14" borderId="1" xfId="0" applyFont="1" applyFill="1" applyBorder="1" applyAlignment="1">
      <alignment horizontal="center"/>
    </xf>
    <xf numFmtId="0" fontId="13" fillId="14" borderId="4" xfId="0" applyFont="1" applyFill="1" applyBorder="1" applyAlignment="1">
      <alignment horizontal="center" vertical="center" wrapText="1"/>
    </xf>
    <xf numFmtId="0" fontId="13" fillId="14" borderId="4" xfId="0" applyFont="1" applyFill="1" applyBorder="1" applyAlignment="1">
      <alignment horizontal="center" vertical="center"/>
    </xf>
    <xf numFmtId="175" fontId="13" fillId="14" borderId="4" xfId="7" applyNumberFormat="1" applyFont="1" applyFill="1" applyBorder="1" applyAlignment="1">
      <alignment horizontal="center" vertical="center"/>
    </xf>
    <xf numFmtId="175" fontId="12" fillId="14" borderId="4" xfId="7" applyNumberFormat="1" applyFont="1" applyFill="1" applyBorder="1" applyAlignment="1">
      <alignment horizontal="center" vertical="center"/>
    </xf>
    <xf numFmtId="0" fontId="0" fillId="13" borderId="4" xfId="0" applyFill="1" applyBorder="1" applyAlignment="1">
      <alignment vertical="center"/>
    </xf>
    <xf numFmtId="0" fontId="22" fillId="13" borderId="53" xfId="0" applyFont="1" applyFill="1" applyBorder="1" applyAlignment="1">
      <alignment vertical="center"/>
    </xf>
    <xf numFmtId="0" fontId="17" fillId="13" borderId="15" xfId="0" applyFont="1" applyFill="1" applyBorder="1"/>
    <xf numFmtId="0" fontId="17" fillId="13" borderId="14" xfId="0" applyFont="1" applyFill="1" applyBorder="1"/>
    <xf numFmtId="0" fontId="17" fillId="15" borderId="6" xfId="0" applyFont="1" applyFill="1" applyBorder="1" applyAlignment="1">
      <alignment vertical="center"/>
    </xf>
    <xf numFmtId="0" fontId="12" fillId="16" borderId="16" xfId="0" applyFont="1" applyFill="1" applyBorder="1" applyAlignment="1">
      <alignment horizontal="center"/>
    </xf>
    <xf numFmtId="169" fontId="12" fillId="16" borderId="4" xfId="0" applyNumberFormat="1" applyFont="1" applyFill="1" applyBorder="1" applyAlignment="1">
      <alignment horizontal="right"/>
    </xf>
    <xf numFmtId="0" fontId="12" fillId="16" borderId="21" xfId="0" applyFont="1" applyFill="1" applyBorder="1" applyAlignment="1">
      <alignment horizontal="center"/>
    </xf>
    <xf numFmtId="0" fontId="12" fillId="16" borderId="4" xfId="0" applyFont="1" applyFill="1" applyBorder="1" applyAlignment="1">
      <alignment horizontal="center"/>
    </xf>
    <xf numFmtId="0" fontId="12" fillId="16" borderId="22" xfId="0" applyFont="1" applyFill="1" applyBorder="1" applyAlignment="1">
      <alignment horizontal="left"/>
    </xf>
    <xf numFmtId="0" fontId="14" fillId="16" borderId="23" xfId="0" applyFont="1" applyFill="1" applyBorder="1" applyAlignment="1">
      <alignment horizontal="left"/>
    </xf>
    <xf numFmtId="0" fontId="14" fillId="16" borderId="36" xfId="0" applyFont="1" applyFill="1" applyBorder="1" applyAlignment="1">
      <alignment horizontal="left"/>
    </xf>
    <xf numFmtId="171" fontId="12" fillId="16" borderId="4" xfId="0" applyNumberFormat="1" applyFont="1" applyFill="1" applyBorder="1" applyAlignment="1">
      <alignment horizontal="right"/>
    </xf>
    <xf numFmtId="0" fontId="12" fillId="16" borderId="6" xfId="0" applyFont="1" applyFill="1" applyBorder="1" applyAlignment="1">
      <alignment horizontal="center"/>
    </xf>
    <xf numFmtId="169" fontId="12" fillId="16" borderId="6" xfId="0" applyNumberFormat="1" applyFont="1" applyFill="1" applyBorder="1" applyAlignment="1">
      <alignment horizontal="right"/>
    </xf>
    <xf numFmtId="0" fontId="16" fillId="11" borderId="16" xfId="0" applyFont="1" applyFill="1" applyBorder="1"/>
    <xf numFmtId="4" fontId="16" fillId="11" borderId="16" xfId="0" applyNumberFormat="1" applyFont="1" applyFill="1" applyBorder="1"/>
    <xf numFmtId="4" fontId="15" fillId="11" borderId="16" xfId="0" applyNumberFormat="1" applyFont="1" applyFill="1" applyBorder="1"/>
    <xf numFmtId="0" fontId="0" fillId="11" borderId="21" xfId="0" applyFill="1" applyBorder="1" applyAlignment="1">
      <alignment wrapText="1"/>
    </xf>
    <xf numFmtId="0" fontId="0" fillId="11" borderId="21" xfId="0" applyFill="1" applyBorder="1"/>
    <xf numFmtId="4" fontId="0" fillId="11" borderId="21" xfId="0" applyNumberFormat="1" applyFill="1" applyBorder="1"/>
    <xf numFmtId="4" fontId="12" fillId="11" borderId="35" xfId="0" applyNumberFormat="1" applyFont="1" applyFill="1" applyBorder="1"/>
    <xf numFmtId="172" fontId="0" fillId="11" borderId="4" xfId="0" applyNumberFormat="1" applyFill="1" applyBorder="1"/>
    <xf numFmtId="1" fontId="0" fillId="11" borderId="4" xfId="0" applyNumberFormat="1" applyFill="1" applyBorder="1" applyAlignment="1">
      <alignment horizontal="center" vertical="center"/>
    </xf>
    <xf numFmtId="0" fontId="0" fillId="11" borderId="4" xfId="0" applyFill="1" applyBorder="1" applyAlignment="1">
      <alignment horizontal="left" wrapText="1"/>
    </xf>
    <xf numFmtId="0" fontId="0" fillId="11" borderId="4" xfId="0" applyFill="1" applyBorder="1" applyAlignment="1">
      <alignment horizontal="center" vertical="center"/>
    </xf>
    <xf numFmtId="172" fontId="11" fillId="11" borderId="4" xfId="0" applyNumberFormat="1" applyFont="1" applyFill="1" applyBorder="1" applyAlignment="1">
      <alignment horizontal="right" vertical="center"/>
    </xf>
    <xf numFmtId="1" fontId="19" fillId="11" borderId="4" xfId="0" applyNumberFormat="1" applyFont="1" applyFill="1" applyBorder="1" applyAlignment="1">
      <alignment horizontal="center" vertical="center"/>
    </xf>
    <xf numFmtId="0" fontId="0" fillId="11" borderId="4" xfId="0" applyFill="1" applyBorder="1" applyAlignment="1">
      <alignment horizontal="justify"/>
    </xf>
    <xf numFmtId="0" fontId="0" fillId="11" borderId="4" xfId="0" applyFill="1" applyBorder="1" applyAlignment="1">
      <alignment horizontal="left" vertical="center" wrapText="1"/>
    </xf>
    <xf numFmtId="0" fontId="0" fillId="11" borderId="4" xfId="0" applyFill="1" applyBorder="1" applyAlignment="1">
      <alignment horizontal="center"/>
    </xf>
    <xf numFmtId="0" fontId="20" fillId="11" borderId="49" xfId="0" applyFont="1" applyFill="1" applyBorder="1"/>
    <xf numFmtId="0" fontId="14" fillId="11" borderId="46" xfId="0" applyFont="1" applyFill="1" applyBorder="1"/>
    <xf numFmtId="0" fontId="0" fillId="17" borderId="54" xfId="0" applyFill="1" applyBorder="1" applyAlignment="1">
      <alignment horizontal="center" vertical="center"/>
    </xf>
    <xf numFmtId="0" fontId="11" fillId="17" borderId="55" xfId="0" applyFont="1" applyFill="1" applyBorder="1" applyAlignment="1">
      <alignment horizontal="center" vertical="center"/>
    </xf>
    <xf numFmtId="0" fontId="0" fillId="17" borderId="4" xfId="0" applyFill="1" applyBorder="1" applyAlignment="1">
      <alignment horizontal="center" vertical="center"/>
    </xf>
    <xf numFmtId="175" fontId="0" fillId="17" borderId="4" xfId="7" applyNumberFormat="1" applyFont="1" applyFill="1" applyBorder="1" applyAlignment="1">
      <alignment horizontal="center" vertical="center"/>
    </xf>
    <xf numFmtId="168" fontId="12" fillId="11" borderId="4" xfId="7" applyNumberFormat="1" applyFont="1" applyFill="1" applyBorder="1" applyAlignment="1">
      <alignment horizontal="right" vertical="center"/>
    </xf>
    <xf numFmtId="0" fontId="4" fillId="2" borderId="0" xfId="0" applyFont="1" applyFill="1" applyAlignment="1">
      <alignment horizontal="center" vertical="center" wrapText="1"/>
    </xf>
    <xf numFmtId="0" fontId="6" fillId="0" borderId="0" xfId="2" applyFont="1" applyAlignment="1">
      <alignment wrapText="1"/>
    </xf>
    <xf numFmtId="0" fontId="5" fillId="2" borderId="11" xfId="0" applyFont="1" applyFill="1" applyBorder="1" applyAlignment="1">
      <alignment horizontal="center" vertical="center" wrapText="1"/>
    </xf>
    <xf numFmtId="0" fontId="6" fillId="2" borderId="10" xfId="0" applyFont="1" applyFill="1" applyBorder="1" applyAlignment="1">
      <alignment horizontal="center" wrapText="1"/>
    </xf>
    <xf numFmtId="0" fontId="6" fillId="2" borderId="9" xfId="0" applyFont="1" applyFill="1" applyBorder="1" applyAlignment="1">
      <alignment horizontal="center" wrapText="1"/>
    </xf>
    <xf numFmtId="0" fontId="6" fillId="2" borderId="12" xfId="0" applyFont="1" applyFill="1" applyBorder="1" applyAlignment="1">
      <alignment horizontal="center" wrapText="1"/>
    </xf>
    <xf numFmtId="0" fontId="6" fillId="2" borderId="8" xfId="0" applyFont="1" applyFill="1" applyBorder="1" applyAlignment="1">
      <alignment horizontal="center" wrapText="1"/>
    </xf>
    <xf numFmtId="0" fontId="6" fillId="2" borderId="13" xfId="0" applyFont="1" applyFill="1" applyBorder="1" applyAlignment="1">
      <alignment horizontal="center" wrapText="1"/>
    </xf>
    <xf numFmtId="0" fontId="9" fillId="0" borderId="1" xfId="0" applyFont="1" applyBorder="1" applyAlignment="1">
      <alignment horizontal="left" vertical="center" wrapText="1"/>
    </xf>
    <xf numFmtId="0" fontId="0" fillId="0" borderId="3" xfId="0" applyBorder="1" applyAlignment="1">
      <alignment horizontal="left" wrapText="1"/>
    </xf>
    <xf numFmtId="0" fontId="0" fillId="0" borderId="3" xfId="0" applyBorder="1" applyAlignment="1">
      <alignment horizontal="left" vertical="center" wrapText="1"/>
    </xf>
    <xf numFmtId="0" fontId="0" fillId="2" borderId="1" xfId="0" applyFill="1" applyBorder="1" applyAlignment="1">
      <alignment wrapText="1"/>
    </xf>
    <xf numFmtId="0" fontId="0" fillId="0" borderId="3" xfId="0" applyBorder="1" applyAlignment="1">
      <alignment wrapText="1"/>
    </xf>
    <xf numFmtId="0" fontId="12" fillId="6" borderId="22" xfId="0" applyFont="1" applyFill="1" applyBorder="1" applyAlignment="1">
      <alignment horizontal="left"/>
    </xf>
    <xf numFmtId="0" fontId="12" fillId="6" borderId="23" xfId="0" applyFont="1" applyFill="1" applyBorder="1" applyAlignment="1">
      <alignment horizontal="left"/>
    </xf>
    <xf numFmtId="0" fontId="12" fillId="6" borderId="24" xfId="0" applyFont="1" applyFill="1" applyBorder="1" applyAlignment="1">
      <alignment horizontal="left"/>
    </xf>
    <xf numFmtId="0" fontId="12" fillId="8" borderId="29" xfId="0" applyFont="1" applyFill="1" applyBorder="1" applyAlignment="1">
      <alignment horizontal="right"/>
    </xf>
    <xf numFmtId="0" fontId="12" fillId="8" borderId="30" xfId="0" applyFont="1" applyFill="1" applyBorder="1" applyAlignment="1">
      <alignment horizontal="right"/>
    </xf>
    <xf numFmtId="0" fontId="12" fillId="8" borderId="1" xfId="0" applyFont="1" applyFill="1" applyBorder="1" applyAlignment="1">
      <alignment horizontal="right"/>
    </xf>
    <xf numFmtId="0" fontId="12" fillId="8" borderId="2" xfId="0" applyFont="1" applyFill="1" applyBorder="1" applyAlignment="1">
      <alignment horizontal="right"/>
    </xf>
    <xf numFmtId="0" fontId="12" fillId="8" borderId="3" xfId="0" applyFont="1" applyFill="1" applyBorder="1" applyAlignment="1">
      <alignment horizontal="right"/>
    </xf>
    <xf numFmtId="0" fontId="12" fillId="6" borderId="32" xfId="0" applyFont="1" applyFill="1" applyBorder="1" applyAlignment="1">
      <alignment horizontal="left"/>
    </xf>
    <xf numFmtId="0" fontId="12" fillId="6" borderId="33" xfId="0" applyFont="1" applyFill="1" applyBorder="1" applyAlignment="1">
      <alignment horizontal="left"/>
    </xf>
    <xf numFmtId="0" fontId="12" fillId="6" borderId="34" xfId="0" applyFont="1" applyFill="1" applyBorder="1" applyAlignment="1">
      <alignment horizontal="left"/>
    </xf>
    <xf numFmtId="0" fontId="12" fillId="6" borderId="17" xfId="0" applyFont="1" applyFill="1" applyBorder="1" applyAlignment="1">
      <alignment horizontal="left"/>
    </xf>
    <xf numFmtId="0" fontId="12" fillId="6" borderId="18" xfId="0" applyFont="1" applyFill="1" applyBorder="1" applyAlignment="1">
      <alignment horizontal="left"/>
    </xf>
    <xf numFmtId="0" fontId="12" fillId="6" borderId="19" xfId="0" applyFont="1" applyFill="1" applyBorder="1" applyAlignment="1">
      <alignment horizontal="left"/>
    </xf>
    <xf numFmtId="0" fontId="12" fillId="8" borderId="25" xfId="0" applyFont="1" applyFill="1" applyBorder="1" applyAlignment="1">
      <alignment horizontal="right"/>
    </xf>
    <xf numFmtId="0" fontId="12" fillId="8" borderId="26" xfId="0" applyFont="1" applyFill="1" applyBorder="1" applyAlignment="1">
      <alignment horizontal="right"/>
    </xf>
    <xf numFmtId="0" fontId="12" fillId="6" borderId="27" xfId="0" applyFont="1" applyFill="1" applyBorder="1" applyAlignment="1">
      <alignment horizontal="left"/>
    </xf>
    <xf numFmtId="0" fontId="12" fillId="6" borderId="26" xfId="0" applyFont="1" applyFill="1" applyBorder="1" applyAlignment="1">
      <alignment horizontal="left"/>
    </xf>
    <xf numFmtId="0" fontId="12" fillId="6" borderId="28" xfId="0" applyFont="1" applyFill="1" applyBorder="1" applyAlignment="1">
      <alignment horizontal="left"/>
    </xf>
    <xf numFmtId="0" fontId="12" fillId="8" borderId="28" xfId="0" applyFont="1" applyFill="1" applyBorder="1" applyAlignment="1">
      <alignment horizontal="right"/>
    </xf>
    <xf numFmtId="0" fontId="12" fillId="8" borderId="31" xfId="0" applyFont="1" applyFill="1" applyBorder="1" applyAlignment="1">
      <alignment horizontal="right"/>
    </xf>
    <xf numFmtId="0" fontId="12" fillId="6" borderId="1" xfId="0" applyFont="1" applyFill="1" applyBorder="1" applyAlignment="1">
      <alignment horizontal="left"/>
    </xf>
    <xf numFmtId="0" fontId="12" fillId="6" borderId="2" xfId="0" applyFont="1" applyFill="1" applyBorder="1" applyAlignment="1">
      <alignment horizontal="left"/>
    </xf>
    <xf numFmtId="0" fontId="12" fillId="6" borderId="3" xfId="0" applyFont="1" applyFill="1" applyBorder="1" applyAlignment="1">
      <alignment horizontal="left"/>
    </xf>
    <xf numFmtId="0" fontId="11" fillId="10" borderId="1" xfId="0" applyFont="1" applyFill="1" applyBorder="1" applyAlignment="1">
      <alignment horizontal="left"/>
    </xf>
    <xf numFmtId="0" fontId="11" fillId="10" borderId="2" xfId="0" applyFont="1" applyFill="1" applyBorder="1" applyAlignment="1">
      <alignment horizontal="left"/>
    </xf>
    <xf numFmtId="0" fontId="11" fillId="10" borderId="3" xfId="0" applyFont="1" applyFill="1" applyBorder="1" applyAlignment="1">
      <alignment horizontal="left"/>
    </xf>
    <xf numFmtId="0" fontId="12" fillId="16" borderId="32" xfId="0" applyFont="1" applyFill="1" applyBorder="1" applyAlignment="1">
      <alignment horizontal="center" vertical="center" wrapText="1"/>
    </xf>
    <xf numFmtId="0" fontId="12" fillId="16" borderId="33" xfId="0" applyFont="1" applyFill="1" applyBorder="1" applyAlignment="1">
      <alignment horizontal="center" vertical="center" wrapText="1"/>
    </xf>
    <xf numFmtId="0" fontId="12" fillId="16" borderId="34" xfId="0" applyFont="1" applyFill="1" applyBorder="1" applyAlignment="1">
      <alignment horizontal="center" vertical="center" wrapText="1"/>
    </xf>
    <xf numFmtId="0" fontId="12" fillId="16" borderId="22" xfId="0" applyFont="1" applyFill="1" applyBorder="1" applyAlignment="1">
      <alignment horizontal="left"/>
    </xf>
    <xf numFmtId="0" fontId="12" fillId="16" borderId="23" xfId="0" applyFont="1" applyFill="1" applyBorder="1" applyAlignment="1">
      <alignment horizontal="left"/>
    </xf>
    <xf numFmtId="0" fontId="12" fillId="16" borderId="36" xfId="0" applyFont="1" applyFill="1" applyBorder="1" applyAlignment="1">
      <alignment horizontal="left"/>
    </xf>
    <xf numFmtId="0" fontId="12" fillId="16" borderId="37" xfId="0" applyFont="1" applyFill="1" applyBorder="1" applyAlignment="1">
      <alignment horizontal="left"/>
    </xf>
    <xf numFmtId="0" fontId="12" fillId="16" borderId="38" xfId="0" applyFont="1" applyFill="1" applyBorder="1" applyAlignment="1">
      <alignment horizontal="left"/>
    </xf>
    <xf numFmtId="0" fontId="12" fillId="16" borderId="18" xfId="0" applyFont="1" applyFill="1" applyBorder="1" applyAlignment="1">
      <alignment horizontal="left"/>
    </xf>
    <xf numFmtId="0" fontId="12" fillId="16" borderId="39" xfId="0" applyFont="1" applyFill="1" applyBorder="1" applyAlignment="1">
      <alignment horizontal="left"/>
    </xf>
    <xf numFmtId="0" fontId="12" fillId="0" borderId="0" xfId="0" applyFont="1" applyAlignment="1">
      <alignment horizontal="center"/>
    </xf>
    <xf numFmtId="0" fontId="17" fillId="0" borderId="1" xfId="0" applyFont="1" applyBorder="1" applyAlignment="1">
      <alignment horizontal="center"/>
    </xf>
    <xf numFmtId="0" fontId="17" fillId="0" borderId="2" xfId="0" applyFont="1" applyBorder="1" applyAlignment="1">
      <alignment horizontal="center"/>
    </xf>
    <xf numFmtId="0" fontId="17" fillId="0" borderId="3" xfId="0" applyFont="1" applyBorder="1" applyAlignment="1">
      <alignment horizontal="center"/>
    </xf>
    <xf numFmtId="0" fontId="12" fillId="0" borderId="2" xfId="0" applyFont="1" applyBorder="1" applyAlignment="1">
      <alignment vertical="center" wrapText="1"/>
    </xf>
    <xf numFmtId="0" fontId="12" fillId="0" borderId="44" xfId="0" applyFont="1" applyBorder="1" applyAlignment="1">
      <alignment vertical="center" wrapText="1"/>
    </xf>
    <xf numFmtId="0" fontId="12" fillId="11" borderId="1" xfId="0" applyFont="1" applyFill="1" applyBorder="1" applyAlignment="1">
      <alignment horizontal="center"/>
    </xf>
    <xf numFmtId="0" fontId="12" fillId="11" borderId="2" xfId="0" applyFont="1" applyFill="1" applyBorder="1" applyAlignment="1">
      <alignment horizontal="center"/>
    </xf>
    <xf numFmtId="0" fontId="12" fillId="11" borderId="3" xfId="0" applyFont="1" applyFill="1" applyBorder="1" applyAlignment="1">
      <alignment horizontal="center"/>
    </xf>
    <xf numFmtId="0" fontId="0" fillId="13" borderId="1" xfId="0" applyFill="1" applyBorder="1" applyAlignment="1">
      <alignment horizontal="center" vertical="center"/>
    </xf>
    <xf numFmtId="0" fontId="0" fillId="13" borderId="2" xfId="0" applyFill="1" applyBorder="1" applyAlignment="1">
      <alignment horizontal="center" vertical="center"/>
    </xf>
    <xf numFmtId="0" fontId="0" fillId="13" borderId="3" xfId="0" applyFill="1" applyBorder="1" applyAlignment="1">
      <alignment horizontal="center" vertical="center"/>
    </xf>
    <xf numFmtId="0" fontId="0" fillId="11" borderId="4" xfId="0" applyFill="1" applyBorder="1" applyAlignment="1">
      <alignment horizontal="center" vertical="center"/>
    </xf>
    <xf numFmtId="172" fontId="14" fillId="11" borderId="50" xfId="0" applyNumberFormat="1" applyFont="1" applyFill="1" applyBorder="1" applyAlignment="1">
      <alignment horizontal="center"/>
    </xf>
    <xf numFmtId="172" fontId="14" fillId="11" borderId="51" xfId="0" applyNumberFormat="1" applyFont="1" applyFill="1" applyBorder="1" applyAlignment="1">
      <alignment horizontal="center"/>
    </xf>
    <xf numFmtId="172" fontId="14" fillId="11" borderId="52" xfId="0" applyNumberFormat="1" applyFont="1" applyFill="1" applyBorder="1" applyAlignment="1">
      <alignment horizontal="center"/>
    </xf>
    <xf numFmtId="0" fontId="0" fillId="0" borderId="4" xfId="0" applyBorder="1" applyAlignment="1">
      <alignment horizontal="center" vertical="center"/>
    </xf>
    <xf numFmtId="0" fontId="0" fillId="11" borderId="4" xfId="0" applyFill="1" applyBorder="1" applyAlignment="1">
      <alignment horizontal="center"/>
    </xf>
    <xf numFmtId="0" fontId="14" fillId="0" borderId="45" xfId="0" applyFont="1" applyBorder="1" applyAlignment="1">
      <alignment horizontal="center"/>
    </xf>
    <xf numFmtId="0" fontId="3" fillId="3" borderId="1" xfId="0" applyFont="1" applyFill="1" applyBorder="1"/>
    <xf numFmtId="166" fontId="3" fillId="3" borderId="3" xfId="0" applyNumberFormat="1" applyFont="1" applyFill="1" applyBorder="1"/>
  </cellXfs>
  <cellStyles count="8">
    <cellStyle name="Comma [0]" xfId="7" builtinId="6"/>
    <cellStyle name="Comma 2" xfId="4" xr:uid="{00000000-0005-0000-0000-000001000000}"/>
    <cellStyle name="Neutral 2" xfId="5" xr:uid="{00000000-0005-0000-0000-000002000000}"/>
    <cellStyle name="Normal" xfId="0" builtinId="0"/>
    <cellStyle name="Normal 2" xfId="1" xr:uid="{00000000-0005-0000-0000-000004000000}"/>
    <cellStyle name="Normal 3" xfId="3" xr:uid="{00000000-0005-0000-0000-000005000000}"/>
    <cellStyle name="Normal 4" xfId="2" xr:uid="{00000000-0005-0000-0000-000006000000}"/>
    <cellStyle name="Normal 5" xfId="6"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8"/>
  <sheetViews>
    <sheetView topLeftCell="A5" workbookViewId="0">
      <selection sqref="A1:F28"/>
    </sheetView>
  </sheetViews>
  <sheetFormatPr baseColWidth="10" defaultColWidth="8.83203125" defaultRowHeight="15" x14ac:dyDescent="0.2"/>
  <sheetData>
    <row r="1" spans="1:6" x14ac:dyDescent="0.2">
      <c r="A1" s="226" t="s">
        <v>295</v>
      </c>
      <c r="B1" s="226"/>
      <c r="C1" s="226"/>
      <c r="D1" s="226"/>
      <c r="E1" s="226"/>
      <c r="F1" s="226"/>
    </row>
    <row r="2" spans="1:6" x14ac:dyDescent="0.2">
      <c r="A2" s="226"/>
      <c r="B2" s="226"/>
      <c r="C2" s="226"/>
      <c r="D2" s="226"/>
      <c r="E2" s="226"/>
      <c r="F2" s="226"/>
    </row>
    <row r="3" spans="1:6" x14ac:dyDescent="0.2">
      <c r="A3" s="226"/>
      <c r="B3" s="226"/>
      <c r="C3" s="226"/>
      <c r="D3" s="226"/>
      <c r="E3" s="226"/>
      <c r="F3" s="226"/>
    </row>
    <row r="4" spans="1:6" x14ac:dyDescent="0.2">
      <c r="A4" s="226"/>
      <c r="B4" s="226"/>
      <c r="C4" s="226"/>
      <c r="D4" s="226"/>
      <c r="E4" s="226"/>
      <c r="F4" s="226"/>
    </row>
    <row r="5" spans="1:6" x14ac:dyDescent="0.2">
      <c r="A5" s="226"/>
      <c r="B5" s="226"/>
      <c r="C5" s="226"/>
      <c r="D5" s="226"/>
      <c r="E5" s="226"/>
      <c r="F5" s="226"/>
    </row>
    <row r="6" spans="1:6" x14ac:dyDescent="0.2">
      <c r="A6" s="226"/>
      <c r="B6" s="226"/>
      <c r="C6" s="226"/>
      <c r="D6" s="226"/>
      <c r="E6" s="226"/>
      <c r="F6" s="226"/>
    </row>
    <row r="7" spans="1:6" x14ac:dyDescent="0.2">
      <c r="A7" s="226"/>
      <c r="B7" s="226"/>
      <c r="C7" s="226"/>
      <c r="D7" s="226"/>
      <c r="E7" s="226"/>
      <c r="F7" s="226"/>
    </row>
    <row r="8" spans="1:6" x14ac:dyDescent="0.2">
      <c r="A8" s="226"/>
      <c r="B8" s="226"/>
      <c r="C8" s="226"/>
      <c r="D8" s="226"/>
      <c r="E8" s="226"/>
      <c r="F8" s="226"/>
    </row>
    <row r="9" spans="1:6" x14ac:dyDescent="0.2">
      <c r="A9" s="226"/>
      <c r="B9" s="226"/>
      <c r="C9" s="226"/>
      <c r="D9" s="226"/>
      <c r="E9" s="226"/>
      <c r="F9" s="226"/>
    </row>
    <row r="10" spans="1:6" x14ac:dyDescent="0.2">
      <c r="A10" s="226"/>
      <c r="B10" s="226"/>
      <c r="C10" s="226"/>
      <c r="D10" s="226"/>
      <c r="E10" s="226"/>
      <c r="F10" s="226"/>
    </row>
    <row r="11" spans="1:6" ht="15" customHeight="1" x14ac:dyDescent="0.2">
      <c r="A11" s="226"/>
      <c r="B11" s="226"/>
      <c r="C11" s="226"/>
      <c r="D11" s="226"/>
      <c r="E11" s="226"/>
      <c r="F11" s="226"/>
    </row>
    <row r="12" spans="1:6" x14ac:dyDescent="0.2">
      <c r="A12" s="226"/>
      <c r="B12" s="226"/>
      <c r="C12" s="226"/>
      <c r="D12" s="226"/>
      <c r="E12" s="226"/>
      <c r="F12" s="226"/>
    </row>
    <row r="13" spans="1:6" x14ac:dyDescent="0.2">
      <c r="A13" s="226"/>
      <c r="B13" s="226"/>
      <c r="C13" s="226"/>
      <c r="D13" s="226"/>
      <c r="E13" s="226"/>
      <c r="F13" s="226"/>
    </row>
    <row r="14" spans="1:6" ht="14.5" customHeight="1" x14ac:dyDescent="0.2">
      <c r="A14" s="226"/>
      <c r="B14" s="226"/>
      <c r="C14" s="226"/>
      <c r="D14" s="226"/>
      <c r="E14" s="226"/>
      <c r="F14" s="226"/>
    </row>
    <row r="15" spans="1:6" x14ac:dyDescent="0.2">
      <c r="A15" s="226"/>
      <c r="B15" s="226"/>
      <c r="C15" s="226"/>
      <c r="D15" s="226"/>
      <c r="E15" s="226"/>
      <c r="F15" s="226"/>
    </row>
    <row r="16" spans="1:6" x14ac:dyDescent="0.2">
      <c r="A16" s="226"/>
      <c r="B16" s="226"/>
      <c r="C16" s="226"/>
      <c r="D16" s="226"/>
      <c r="E16" s="226"/>
      <c r="F16" s="226"/>
    </row>
    <row r="17" spans="1:6" x14ac:dyDescent="0.2">
      <c r="A17" s="226"/>
      <c r="B17" s="226"/>
      <c r="C17" s="226"/>
      <c r="D17" s="226"/>
      <c r="E17" s="226"/>
      <c r="F17" s="226"/>
    </row>
    <row r="18" spans="1:6" x14ac:dyDescent="0.2">
      <c r="A18" s="226"/>
      <c r="B18" s="226"/>
      <c r="C18" s="226"/>
      <c r="D18" s="226"/>
      <c r="E18" s="226"/>
      <c r="F18" s="226"/>
    </row>
    <row r="19" spans="1:6" x14ac:dyDescent="0.2">
      <c r="A19" s="226"/>
      <c r="B19" s="226"/>
      <c r="C19" s="226"/>
      <c r="D19" s="226"/>
      <c r="E19" s="226"/>
      <c r="F19" s="226"/>
    </row>
    <row r="20" spans="1:6" x14ac:dyDescent="0.2">
      <c r="A20" s="226"/>
      <c r="B20" s="226"/>
      <c r="C20" s="226"/>
      <c r="D20" s="226"/>
      <c r="E20" s="226"/>
      <c r="F20" s="226"/>
    </row>
    <row r="21" spans="1:6" x14ac:dyDescent="0.2">
      <c r="A21" s="226"/>
      <c r="B21" s="226"/>
      <c r="C21" s="226"/>
      <c r="D21" s="226"/>
      <c r="E21" s="226"/>
      <c r="F21" s="226"/>
    </row>
    <row r="22" spans="1:6" x14ac:dyDescent="0.2">
      <c r="A22" s="226"/>
      <c r="B22" s="226"/>
      <c r="C22" s="226"/>
      <c r="D22" s="226"/>
      <c r="E22" s="226"/>
      <c r="F22" s="226"/>
    </row>
    <row r="23" spans="1:6" x14ac:dyDescent="0.2">
      <c r="A23" s="226"/>
      <c r="B23" s="226"/>
      <c r="C23" s="226"/>
      <c r="D23" s="226"/>
      <c r="E23" s="226"/>
      <c r="F23" s="226"/>
    </row>
    <row r="24" spans="1:6" x14ac:dyDescent="0.2">
      <c r="A24" s="226"/>
      <c r="B24" s="226"/>
      <c r="C24" s="226"/>
      <c r="D24" s="226"/>
      <c r="E24" s="226"/>
      <c r="F24" s="226"/>
    </row>
    <row r="25" spans="1:6" x14ac:dyDescent="0.2">
      <c r="A25" s="226"/>
      <c r="B25" s="226"/>
      <c r="C25" s="226"/>
      <c r="D25" s="226"/>
      <c r="E25" s="226"/>
      <c r="F25" s="226"/>
    </row>
    <row r="26" spans="1:6" x14ac:dyDescent="0.2">
      <c r="A26" s="226"/>
      <c r="B26" s="226"/>
      <c r="C26" s="226"/>
      <c r="D26" s="226"/>
      <c r="E26" s="226"/>
      <c r="F26" s="226"/>
    </row>
    <row r="27" spans="1:6" x14ac:dyDescent="0.2">
      <c r="A27" s="226"/>
      <c r="B27" s="226"/>
      <c r="C27" s="226"/>
      <c r="D27" s="226"/>
      <c r="E27" s="226"/>
      <c r="F27" s="226"/>
    </row>
    <row r="28" spans="1:6" x14ac:dyDescent="0.2">
      <c r="A28" s="226"/>
      <c r="B28" s="226"/>
      <c r="C28" s="226"/>
      <c r="D28" s="226"/>
      <c r="E28" s="226"/>
      <c r="F28" s="226"/>
    </row>
  </sheetData>
  <mergeCells count="1">
    <mergeCell ref="A1:F2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H9"/>
  <sheetViews>
    <sheetView workbookViewId="0">
      <selection activeCell="B13" sqref="B13"/>
    </sheetView>
  </sheetViews>
  <sheetFormatPr baseColWidth="10" defaultColWidth="8.83203125" defaultRowHeight="15" x14ac:dyDescent="0.2"/>
  <cols>
    <col min="1" max="1" width="5.5" customWidth="1"/>
    <col min="8" max="8" width="10" customWidth="1"/>
  </cols>
  <sheetData>
    <row r="2" spans="2:8" x14ac:dyDescent="0.2">
      <c r="B2" s="3" t="s">
        <v>7</v>
      </c>
      <c r="C2" s="4"/>
      <c r="D2" s="4"/>
      <c r="E2" s="4"/>
      <c r="F2" s="4"/>
      <c r="G2" s="4"/>
      <c r="H2" s="5"/>
    </row>
    <row r="3" spans="2:8" ht="90.75" customHeight="1" x14ac:dyDescent="0.2">
      <c r="B3" s="227" t="s">
        <v>8</v>
      </c>
      <c r="C3" s="227"/>
      <c r="D3" s="227"/>
      <c r="E3" s="227"/>
      <c r="F3" s="227"/>
      <c r="G3" s="227"/>
      <c r="H3" s="227"/>
    </row>
    <row r="4" spans="2:8" ht="44.25" customHeight="1" x14ac:dyDescent="0.2">
      <c r="B4" s="227" t="s">
        <v>9</v>
      </c>
      <c r="C4" s="227"/>
      <c r="D4" s="227"/>
      <c r="E4" s="227"/>
      <c r="F4" s="227"/>
      <c r="G4" s="227"/>
      <c r="H4" s="227"/>
    </row>
    <row r="5" spans="2:8" ht="73.5" customHeight="1" x14ac:dyDescent="0.2">
      <c r="B5" s="227" t="s">
        <v>10</v>
      </c>
      <c r="C5" s="227"/>
      <c r="D5" s="227"/>
      <c r="E5" s="227"/>
      <c r="F5" s="227"/>
      <c r="G5" s="227"/>
      <c r="H5" s="227"/>
    </row>
    <row r="6" spans="2:8" ht="48.75" customHeight="1" x14ac:dyDescent="0.2">
      <c r="B6" s="227" t="s">
        <v>11</v>
      </c>
      <c r="C6" s="227"/>
      <c r="D6" s="227"/>
      <c r="E6" s="227"/>
      <c r="F6" s="227"/>
      <c r="G6" s="227"/>
      <c r="H6" s="227"/>
    </row>
    <row r="7" spans="2:8" ht="48" customHeight="1" x14ac:dyDescent="0.2">
      <c r="B7" s="227" t="s">
        <v>12</v>
      </c>
      <c r="C7" s="227"/>
      <c r="D7" s="227"/>
      <c r="E7" s="227"/>
      <c r="F7" s="227"/>
      <c r="G7" s="227"/>
      <c r="H7" s="227"/>
    </row>
    <row r="8" spans="2:8" ht="60.75" customHeight="1" x14ac:dyDescent="0.2">
      <c r="B8" s="227" t="s">
        <v>13</v>
      </c>
      <c r="C8" s="227"/>
      <c r="D8" s="227"/>
      <c r="E8" s="227"/>
      <c r="F8" s="227"/>
      <c r="G8" s="227"/>
      <c r="H8" s="227"/>
    </row>
    <row r="9" spans="2:8" ht="36" customHeight="1" x14ac:dyDescent="0.2">
      <c r="B9" s="227" t="s">
        <v>14</v>
      </c>
      <c r="C9" s="227"/>
      <c r="D9" s="227"/>
      <c r="E9" s="227"/>
      <c r="F9" s="227"/>
      <c r="G9" s="227"/>
      <c r="H9" s="227"/>
    </row>
  </sheetData>
  <mergeCells count="7">
    <mergeCell ref="B9:H9"/>
    <mergeCell ref="B3:H3"/>
    <mergeCell ref="B4:H4"/>
    <mergeCell ref="B5:H5"/>
    <mergeCell ref="B6:H6"/>
    <mergeCell ref="B7:H7"/>
    <mergeCell ref="B8:H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27"/>
  <sheetViews>
    <sheetView tabSelected="1" topLeftCell="A5" zoomScaleNormal="100" workbookViewId="0">
      <selection activeCell="C13" sqref="C13"/>
    </sheetView>
  </sheetViews>
  <sheetFormatPr baseColWidth="10" defaultColWidth="8.83203125" defaultRowHeight="15" x14ac:dyDescent="0.2"/>
  <cols>
    <col min="2" max="2" width="73.5" bestFit="1" customWidth="1"/>
    <col min="3" max="3" width="19.1640625" customWidth="1"/>
  </cols>
  <sheetData>
    <row r="1" spans="1:3" ht="16" thickBot="1" x14ac:dyDescent="0.25"/>
    <row r="2" spans="1:3" ht="14.5" customHeight="1" x14ac:dyDescent="0.2">
      <c r="A2" s="228" t="s">
        <v>21</v>
      </c>
      <c r="B2" s="229"/>
      <c r="C2" s="230"/>
    </row>
    <row r="3" spans="1:3" ht="16" thickBot="1" x14ac:dyDescent="0.25">
      <c r="A3" s="231"/>
      <c r="B3" s="232"/>
      <c r="C3" s="233"/>
    </row>
    <row r="4" spans="1:3" ht="16" thickBot="1" x14ac:dyDescent="0.25"/>
    <row r="5" spans="1:3" ht="51.25" customHeight="1" thickBot="1" x14ac:dyDescent="0.25">
      <c r="A5" s="1"/>
      <c r="B5" s="6" t="s">
        <v>296</v>
      </c>
      <c r="C5" s="9" t="s">
        <v>22</v>
      </c>
    </row>
    <row r="6" spans="1:3" ht="22.5" customHeight="1" x14ac:dyDescent="0.2">
      <c r="A6" s="2">
        <v>1</v>
      </c>
      <c r="B6" s="2" t="s">
        <v>17</v>
      </c>
      <c r="C6" s="12">
        <f>Construction!G122</f>
        <v>0</v>
      </c>
    </row>
    <row r="7" spans="1:3" ht="23.5" customHeight="1" x14ac:dyDescent="0.2">
      <c r="A7" s="2">
        <v>2</v>
      </c>
      <c r="B7" s="2" t="s">
        <v>19</v>
      </c>
      <c r="C7" s="12">
        <f>'WATER AND SEWAGE'!F43</f>
        <v>0</v>
      </c>
    </row>
    <row r="8" spans="1:3" ht="22.25" customHeight="1" x14ac:dyDescent="0.2">
      <c r="A8" s="2">
        <v>3</v>
      </c>
      <c r="B8" s="2" t="s">
        <v>18</v>
      </c>
      <c r="C8" s="12">
        <f>Electrical!D84</f>
        <v>0</v>
      </c>
    </row>
    <row r="9" spans="1:3" ht="22.5" customHeight="1" x14ac:dyDescent="0.2">
      <c r="A9" s="2">
        <v>4</v>
      </c>
      <c r="B9" s="2" t="s">
        <v>20</v>
      </c>
      <c r="C9" s="12">
        <f>Mechanical!F22</f>
        <v>0</v>
      </c>
    </row>
    <row r="10" spans="1:3" ht="22.5" customHeight="1" x14ac:dyDescent="0.2">
      <c r="A10" s="8"/>
      <c r="B10" s="295"/>
      <c r="C10" s="296"/>
    </row>
    <row r="11" spans="1:3" ht="16" x14ac:dyDescent="0.2">
      <c r="A11" s="1"/>
      <c r="B11" s="11" t="s">
        <v>298</v>
      </c>
      <c r="C11" s="13">
        <v>0</v>
      </c>
    </row>
    <row r="12" spans="1:3" ht="30" customHeight="1" x14ac:dyDescent="0.2">
      <c r="A12" s="7"/>
      <c r="B12" s="8" t="s">
        <v>15</v>
      </c>
      <c r="C12" s="14">
        <f>SUM(C6:C11)</f>
        <v>0</v>
      </c>
    </row>
    <row r="13" spans="1:3" ht="31.75" customHeight="1" x14ac:dyDescent="0.2">
      <c r="A13" s="1"/>
      <c r="B13" s="2" t="s">
        <v>297</v>
      </c>
      <c r="C13" s="12"/>
    </row>
    <row r="14" spans="1:3" ht="29.75" customHeight="1" x14ac:dyDescent="0.2">
      <c r="A14" s="7"/>
      <c r="B14" s="8" t="s">
        <v>16</v>
      </c>
      <c r="C14" s="14">
        <f>C12+C13</f>
        <v>0</v>
      </c>
    </row>
    <row r="17" spans="2:3" x14ac:dyDescent="0.2">
      <c r="B17" s="16" t="s">
        <v>23</v>
      </c>
      <c r="C17" s="16"/>
    </row>
    <row r="18" spans="2:3" x14ac:dyDescent="0.2">
      <c r="B18" s="16"/>
      <c r="C18" s="16"/>
    </row>
    <row r="19" spans="2:3" x14ac:dyDescent="0.2">
      <c r="B19" s="16" t="s">
        <v>29</v>
      </c>
      <c r="C19" s="16"/>
    </row>
    <row r="20" spans="2:3" x14ac:dyDescent="0.2">
      <c r="B20" s="16"/>
      <c r="C20" s="16"/>
    </row>
    <row r="21" spans="2:3" x14ac:dyDescent="0.2">
      <c r="B21" s="16"/>
      <c r="C21" s="16"/>
    </row>
    <row r="22" spans="2:3" x14ac:dyDescent="0.2">
      <c r="B22" s="16" t="s">
        <v>24</v>
      </c>
      <c r="C22" s="16"/>
    </row>
    <row r="23" spans="2:3" x14ac:dyDescent="0.2">
      <c r="B23" s="16"/>
      <c r="C23" s="16"/>
    </row>
    <row r="24" spans="2:3" x14ac:dyDescent="0.2">
      <c r="B24" s="17" t="s">
        <v>25</v>
      </c>
      <c r="C24" s="15"/>
    </row>
    <row r="25" spans="2:3" x14ac:dyDescent="0.2">
      <c r="B25" s="234" t="s">
        <v>26</v>
      </c>
      <c r="C25" s="235"/>
    </row>
    <row r="26" spans="2:3" x14ac:dyDescent="0.2">
      <c r="B26" s="234" t="s">
        <v>27</v>
      </c>
      <c r="C26" s="236"/>
    </row>
    <row r="27" spans="2:3" x14ac:dyDescent="0.2">
      <c r="B27" s="237" t="s">
        <v>28</v>
      </c>
      <c r="C27" s="238"/>
    </row>
  </sheetData>
  <mergeCells count="4">
    <mergeCell ref="A2:C3"/>
    <mergeCell ref="B25:C25"/>
    <mergeCell ref="B26:C26"/>
    <mergeCell ref="B27:C27"/>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4:G122"/>
  <sheetViews>
    <sheetView topLeftCell="A111" workbookViewId="0">
      <selection activeCell="C113" sqref="C113:F113"/>
    </sheetView>
  </sheetViews>
  <sheetFormatPr baseColWidth="10" defaultColWidth="8.83203125" defaultRowHeight="15" x14ac:dyDescent="0.2"/>
  <cols>
    <col min="1" max="1" width="3.1640625" customWidth="1"/>
    <col min="3" max="3" width="62.5" customWidth="1"/>
    <col min="7" max="7" width="15.83203125" customWidth="1"/>
  </cols>
  <sheetData>
    <row r="4" spans="2:7" ht="16" x14ac:dyDescent="0.2">
      <c r="B4" s="18" t="s">
        <v>38</v>
      </c>
      <c r="C4" s="250" t="s">
        <v>0</v>
      </c>
      <c r="D4" s="251"/>
      <c r="E4" s="251"/>
      <c r="F4" s="251"/>
      <c r="G4" s="252"/>
    </row>
    <row r="5" spans="2:7" x14ac:dyDescent="0.2">
      <c r="B5" s="19"/>
      <c r="C5" s="20" t="s">
        <v>39</v>
      </c>
      <c r="D5" s="21" t="s">
        <v>1</v>
      </c>
      <c r="E5" s="21" t="s">
        <v>40</v>
      </c>
      <c r="F5" s="22" t="s">
        <v>41</v>
      </c>
      <c r="G5" s="23" t="s">
        <v>42</v>
      </c>
    </row>
    <row r="6" spans="2:7" ht="48" x14ac:dyDescent="0.2">
      <c r="B6" s="24">
        <v>1</v>
      </c>
      <c r="C6" s="25" t="s">
        <v>43</v>
      </c>
      <c r="D6" s="26" t="s">
        <v>44</v>
      </c>
      <c r="E6" s="26">
        <v>200</v>
      </c>
      <c r="F6" s="27"/>
      <c r="G6" s="28">
        <f t="shared" ref="G6" si="0">E6*F6</f>
        <v>0</v>
      </c>
    </row>
    <row r="7" spans="2:7" ht="16" x14ac:dyDescent="0.2">
      <c r="B7" s="244" t="s">
        <v>45</v>
      </c>
      <c r="C7" s="245"/>
      <c r="D7" s="245"/>
      <c r="E7" s="245"/>
      <c r="F7" s="246"/>
      <c r="G7" s="29">
        <f>SUM(G6:G6)</f>
        <v>0</v>
      </c>
    </row>
    <row r="8" spans="2:7" x14ac:dyDescent="0.2">
      <c r="B8" s="30"/>
      <c r="C8" s="31"/>
      <c r="D8" s="32"/>
      <c r="E8" s="32"/>
      <c r="F8" s="33"/>
      <c r="G8" s="34"/>
    </row>
    <row r="9" spans="2:7" ht="16" x14ac:dyDescent="0.2">
      <c r="B9" s="35" t="s">
        <v>4</v>
      </c>
      <c r="C9" s="239" t="s">
        <v>46</v>
      </c>
      <c r="D9" s="240"/>
      <c r="E9" s="240"/>
      <c r="F9" s="240"/>
      <c r="G9" s="241"/>
    </row>
    <row r="10" spans="2:7" x14ac:dyDescent="0.2">
      <c r="B10" s="36"/>
      <c r="C10" s="37" t="s">
        <v>39</v>
      </c>
      <c r="D10" s="38" t="s">
        <v>1</v>
      </c>
      <c r="E10" s="38" t="s">
        <v>40</v>
      </c>
      <c r="F10" s="39" t="s">
        <v>41</v>
      </c>
      <c r="G10" s="40" t="s">
        <v>42</v>
      </c>
    </row>
    <row r="11" spans="2:7" ht="32" x14ac:dyDescent="0.2">
      <c r="B11" s="41">
        <v>1</v>
      </c>
      <c r="C11" s="42" t="s">
        <v>47</v>
      </c>
      <c r="D11" s="26" t="s">
        <v>44</v>
      </c>
      <c r="E11" s="43">
        <v>480</v>
      </c>
      <c r="F11" s="27"/>
      <c r="G11" s="28">
        <f t="shared" ref="G11:G16" si="1">E11*F11</f>
        <v>0</v>
      </c>
    </row>
    <row r="12" spans="2:7" ht="48" x14ac:dyDescent="0.2">
      <c r="B12" s="41">
        <v>2</v>
      </c>
      <c r="C12" s="42" t="s">
        <v>48</v>
      </c>
      <c r="D12" s="26" t="s">
        <v>49</v>
      </c>
      <c r="E12" s="43">
        <v>62</v>
      </c>
      <c r="F12" s="27"/>
      <c r="G12" s="28">
        <f t="shared" si="1"/>
        <v>0</v>
      </c>
    </row>
    <row r="13" spans="2:7" ht="32" x14ac:dyDescent="0.2">
      <c r="B13" s="41">
        <v>3</v>
      </c>
      <c r="C13" s="42" t="s">
        <v>50</v>
      </c>
      <c r="D13" s="26" t="s">
        <v>49</v>
      </c>
      <c r="E13" s="43">
        <v>2</v>
      </c>
      <c r="F13" s="27"/>
      <c r="G13" s="28">
        <f t="shared" si="1"/>
        <v>0</v>
      </c>
    </row>
    <row r="14" spans="2:7" ht="32" x14ac:dyDescent="0.2">
      <c r="B14" s="41">
        <v>4</v>
      </c>
      <c r="C14" s="42" t="s">
        <v>51</v>
      </c>
      <c r="D14" s="26" t="s">
        <v>49</v>
      </c>
      <c r="E14" s="26">
        <v>17</v>
      </c>
      <c r="F14" s="27"/>
      <c r="G14" s="28">
        <f t="shared" si="1"/>
        <v>0</v>
      </c>
    </row>
    <row r="15" spans="2:7" ht="48" x14ac:dyDescent="0.2">
      <c r="B15" s="41">
        <v>5</v>
      </c>
      <c r="C15" s="42" t="s">
        <v>52</v>
      </c>
      <c r="D15" s="26" t="s">
        <v>49</v>
      </c>
      <c r="E15" s="26">
        <v>130</v>
      </c>
      <c r="F15" s="27"/>
      <c r="G15" s="28">
        <f t="shared" si="1"/>
        <v>0</v>
      </c>
    </row>
    <row r="16" spans="2:7" ht="32" x14ac:dyDescent="0.2">
      <c r="B16" s="41">
        <v>6</v>
      </c>
      <c r="C16" s="42" t="s">
        <v>53</v>
      </c>
      <c r="D16" s="26" t="s">
        <v>44</v>
      </c>
      <c r="E16" s="26">
        <v>360</v>
      </c>
      <c r="F16" s="27"/>
      <c r="G16" s="28">
        <f t="shared" si="1"/>
        <v>0</v>
      </c>
    </row>
    <row r="17" spans="2:7" ht="16" x14ac:dyDescent="0.2">
      <c r="B17" s="253" t="s">
        <v>54</v>
      </c>
      <c r="C17" s="254"/>
      <c r="D17" s="254"/>
      <c r="E17" s="254"/>
      <c r="F17" s="254"/>
      <c r="G17" s="44">
        <f>SUM(G11:G16)</f>
        <v>0</v>
      </c>
    </row>
    <row r="18" spans="2:7" ht="16" x14ac:dyDescent="0.2">
      <c r="B18" s="30"/>
      <c r="C18" s="45"/>
      <c r="D18" s="46"/>
      <c r="E18" s="46"/>
      <c r="F18" s="47"/>
      <c r="G18" s="48"/>
    </row>
    <row r="19" spans="2:7" ht="16" x14ac:dyDescent="0.2">
      <c r="B19" s="49" t="s">
        <v>34</v>
      </c>
      <c r="C19" s="255" t="s">
        <v>55</v>
      </c>
      <c r="D19" s="256"/>
      <c r="E19" s="256"/>
      <c r="F19" s="256"/>
      <c r="G19" s="257"/>
    </row>
    <row r="20" spans="2:7" x14ac:dyDescent="0.2">
      <c r="B20" s="36"/>
      <c r="C20" s="37" t="s">
        <v>39</v>
      </c>
      <c r="D20" s="38" t="s">
        <v>1</v>
      </c>
      <c r="E20" s="38" t="s">
        <v>40</v>
      </c>
      <c r="F20" s="39" t="s">
        <v>41</v>
      </c>
      <c r="G20" s="40" t="s">
        <v>42</v>
      </c>
    </row>
    <row r="21" spans="2:7" ht="32" x14ac:dyDescent="0.2">
      <c r="B21" s="50">
        <v>1</v>
      </c>
      <c r="C21" s="42" t="s">
        <v>56</v>
      </c>
      <c r="D21" s="26" t="s">
        <v>44</v>
      </c>
      <c r="E21" s="26">
        <v>78</v>
      </c>
      <c r="F21" s="51"/>
      <c r="G21" s="52">
        <f t="shared" ref="G21:G27" si="2">E21*F21</f>
        <v>0</v>
      </c>
    </row>
    <row r="22" spans="2:7" ht="32" x14ac:dyDescent="0.2">
      <c r="B22" s="53">
        <v>2</v>
      </c>
      <c r="C22" s="42" t="s">
        <v>57</v>
      </c>
      <c r="D22" s="53" t="s">
        <v>58</v>
      </c>
      <c r="E22" s="53">
        <v>38</v>
      </c>
      <c r="F22" s="54"/>
      <c r="G22" s="55">
        <f t="shared" si="2"/>
        <v>0</v>
      </c>
    </row>
    <row r="23" spans="2:7" ht="32" x14ac:dyDescent="0.2">
      <c r="B23" s="50">
        <v>3</v>
      </c>
      <c r="C23" s="42" t="s">
        <v>59</v>
      </c>
      <c r="D23" s="53" t="s">
        <v>58</v>
      </c>
      <c r="E23" s="53">
        <v>12</v>
      </c>
      <c r="F23" s="54"/>
      <c r="G23" s="55">
        <f t="shared" si="2"/>
        <v>0</v>
      </c>
    </row>
    <row r="24" spans="2:7" ht="32" x14ac:dyDescent="0.2">
      <c r="B24" s="53">
        <v>4</v>
      </c>
      <c r="C24" s="42" t="s">
        <v>60</v>
      </c>
      <c r="D24" s="53" t="s">
        <v>58</v>
      </c>
      <c r="E24" s="53">
        <v>55</v>
      </c>
      <c r="F24" s="54"/>
      <c r="G24" s="55">
        <f t="shared" si="2"/>
        <v>0</v>
      </c>
    </row>
    <row r="25" spans="2:7" ht="32" x14ac:dyDescent="0.2">
      <c r="B25" s="50">
        <v>5</v>
      </c>
      <c r="C25" s="42" t="s">
        <v>61</v>
      </c>
      <c r="D25" s="53" t="s">
        <v>58</v>
      </c>
      <c r="E25" s="53">
        <v>10</v>
      </c>
      <c r="F25" s="54"/>
      <c r="G25" s="55">
        <f t="shared" si="2"/>
        <v>0</v>
      </c>
    </row>
    <row r="26" spans="2:7" ht="32" x14ac:dyDescent="0.2">
      <c r="B26" s="53">
        <v>6</v>
      </c>
      <c r="C26" s="42" t="s">
        <v>62</v>
      </c>
      <c r="D26" s="53" t="s">
        <v>58</v>
      </c>
      <c r="E26" s="53">
        <v>13</v>
      </c>
      <c r="F26" s="54"/>
      <c r="G26" s="55">
        <f t="shared" si="2"/>
        <v>0</v>
      </c>
    </row>
    <row r="27" spans="2:7" ht="32" x14ac:dyDescent="0.2">
      <c r="B27" s="50">
        <v>7</v>
      </c>
      <c r="C27" s="42" t="s">
        <v>63</v>
      </c>
      <c r="D27" s="53" t="s">
        <v>58</v>
      </c>
      <c r="E27" s="53">
        <v>3</v>
      </c>
      <c r="F27" s="54"/>
      <c r="G27" s="56">
        <f t="shared" si="2"/>
        <v>0</v>
      </c>
    </row>
    <row r="28" spans="2:7" ht="16" x14ac:dyDescent="0.2">
      <c r="B28" s="242" t="s">
        <v>64</v>
      </c>
      <c r="C28" s="243"/>
      <c r="D28" s="243"/>
      <c r="E28" s="243"/>
      <c r="F28" s="243"/>
      <c r="G28" s="44">
        <f>SUM(G21:G27)</f>
        <v>0</v>
      </c>
    </row>
    <row r="29" spans="2:7" ht="16" x14ac:dyDescent="0.2">
      <c r="B29" s="32"/>
      <c r="C29" s="48"/>
      <c r="D29" s="57"/>
      <c r="E29" s="57"/>
      <c r="F29" s="47"/>
      <c r="G29" s="48"/>
    </row>
    <row r="30" spans="2:7" ht="16" x14ac:dyDescent="0.2">
      <c r="B30" s="35" t="s">
        <v>35</v>
      </c>
      <c r="C30" s="239" t="s">
        <v>65</v>
      </c>
      <c r="D30" s="240"/>
      <c r="E30" s="240"/>
      <c r="F30" s="240"/>
      <c r="G30" s="241"/>
    </row>
    <row r="31" spans="2:7" x14ac:dyDescent="0.2">
      <c r="B31" s="36"/>
      <c r="C31" s="37" t="s">
        <v>39</v>
      </c>
      <c r="D31" s="38" t="s">
        <v>1</v>
      </c>
      <c r="E31" s="38" t="s">
        <v>40</v>
      </c>
      <c r="F31" s="39" t="s">
        <v>41</v>
      </c>
      <c r="G31" s="40" t="s">
        <v>42</v>
      </c>
    </row>
    <row r="32" spans="2:7" ht="32" x14ac:dyDescent="0.2">
      <c r="B32" s="24">
        <v>1</v>
      </c>
      <c r="C32" s="42" t="s">
        <v>66</v>
      </c>
      <c r="D32" s="26" t="s">
        <v>2</v>
      </c>
      <c r="E32" s="26">
        <v>14804.53</v>
      </c>
      <c r="F32" s="27"/>
      <c r="G32" s="28">
        <f>E32*F32</f>
        <v>0</v>
      </c>
    </row>
    <row r="33" spans="2:7" ht="16" x14ac:dyDescent="0.2">
      <c r="B33" s="242" t="s">
        <v>67</v>
      </c>
      <c r="C33" s="243"/>
      <c r="D33" s="243"/>
      <c r="E33" s="243"/>
      <c r="F33" s="243"/>
      <c r="G33" s="58">
        <f>SUM(G32)</f>
        <v>0</v>
      </c>
    </row>
    <row r="34" spans="2:7" x14ac:dyDescent="0.2">
      <c r="B34" s="59"/>
      <c r="C34" s="60"/>
      <c r="D34" s="61"/>
      <c r="E34" s="61"/>
      <c r="F34" s="62"/>
      <c r="G34" s="33"/>
    </row>
    <row r="35" spans="2:7" ht="16" x14ac:dyDescent="0.2">
      <c r="B35" s="18" t="s">
        <v>36</v>
      </c>
      <c r="C35" s="247" t="s">
        <v>68</v>
      </c>
      <c r="D35" s="248"/>
      <c r="E35" s="248"/>
      <c r="F35" s="248"/>
      <c r="G35" s="249"/>
    </row>
    <row r="36" spans="2:7" ht="32" x14ac:dyDescent="0.2">
      <c r="B36" s="24">
        <v>1</v>
      </c>
      <c r="C36" s="42" t="s">
        <v>69</v>
      </c>
      <c r="D36" s="26" t="s">
        <v>2</v>
      </c>
      <c r="E36" s="26">
        <v>10428.030000000001</v>
      </c>
      <c r="F36" s="27"/>
      <c r="G36" s="28">
        <f>E36*F36</f>
        <v>0</v>
      </c>
    </row>
    <row r="37" spans="2:7" ht="16" x14ac:dyDescent="0.2">
      <c r="B37" s="242" t="s">
        <v>70</v>
      </c>
      <c r="C37" s="243"/>
      <c r="D37" s="243"/>
      <c r="E37" s="243"/>
      <c r="F37" s="243"/>
      <c r="G37" s="44">
        <f>SUM(G36:G36)</f>
        <v>0</v>
      </c>
    </row>
    <row r="38" spans="2:7" x14ac:dyDescent="0.2">
      <c r="B38" s="59"/>
      <c r="C38" s="60"/>
      <c r="D38" s="61"/>
      <c r="E38" s="61"/>
      <c r="F38" s="62"/>
      <c r="G38" s="33"/>
    </row>
    <row r="39" spans="2:7" ht="16" x14ac:dyDescent="0.2">
      <c r="B39" s="35" t="s">
        <v>37</v>
      </c>
      <c r="C39" s="239" t="s">
        <v>71</v>
      </c>
      <c r="D39" s="240"/>
      <c r="E39" s="240"/>
      <c r="F39" s="240"/>
      <c r="G39" s="241"/>
    </row>
    <row r="40" spans="2:7" x14ac:dyDescent="0.2">
      <c r="B40" s="63"/>
      <c r="C40" s="64" t="s">
        <v>39</v>
      </c>
      <c r="D40" s="65" t="s">
        <v>1</v>
      </c>
      <c r="E40" s="65" t="s">
        <v>40</v>
      </c>
      <c r="F40" s="66" t="s">
        <v>41</v>
      </c>
      <c r="G40" s="67" t="s">
        <v>42</v>
      </c>
    </row>
    <row r="41" spans="2:7" ht="64" x14ac:dyDescent="0.2">
      <c r="B41" s="68">
        <v>1</v>
      </c>
      <c r="C41" s="42" t="s">
        <v>72</v>
      </c>
      <c r="D41" s="26" t="s">
        <v>44</v>
      </c>
      <c r="E41" s="53">
        <v>350</v>
      </c>
      <c r="F41" s="54"/>
      <c r="G41" s="56">
        <f>E41*F41</f>
        <v>0</v>
      </c>
    </row>
    <row r="42" spans="2:7" ht="16" x14ac:dyDescent="0.2">
      <c r="B42" s="242" t="s">
        <v>73</v>
      </c>
      <c r="C42" s="243"/>
      <c r="D42" s="243"/>
      <c r="E42" s="243"/>
      <c r="F42" s="243"/>
      <c r="G42" s="44">
        <f>SUM(G41:G41)</f>
        <v>0</v>
      </c>
    </row>
    <row r="43" spans="2:7" x14ac:dyDescent="0.2">
      <c r="B43" s="59"/>
      <c r="C43" s="60"/>
      <c r="D43" s="61"/>
      <c r="E43" s="61"/>
      <c r="F43" s="62"/>
      <c r="G43" s="33"/>
    </row>
    <row r="44" spans="2:7" ht="16" x14ac:dyDescent="0.2">
      <c r="B44" s="35" t="s">
        <v>74</v>
      </c>
      <c r="C44" s="239" t="s">
        <v>75</v>
      </c>
      <c r="D44" s="240"/>
      <c r="E44" s="240"/>
      <c r="F44" s="240"/>
      <c r="G44" s="241"/>
    </row>
    <row r="45" spans="2:7" x14ac:dyDescent="0.2">
      <c r="B45" s="36"/>
      <c r="C45" s="37" t="s">
        <v>39</v>
      </c>
      <c r="D45" s="38" t="s">
        <v>1</v>
      </c>
      <c r="E45" s="38" t="s">
        <v>40</v>
      </c>
      <c r="F45" s="39" t="s">
        <v>41</v>
      </c>
      <c r="G45" s="40" t="s">
        <v>42</v>
      </c>
    </row>
    <row r="46" spans="2:7" ht="64" x14ac:dyDescent="0.2">
      <c r="B46" s="24">
        <v>1</v>
      </c>
      <c r="C46" s="69" t="s">
        <v>76</v>
      </c>
      <c r="D46" s="24" t="s">
        <v>49</v>
      </c>
      <c r="E46" s="24">
        <v>92</v>
      </c>
      <c r="F46" s="70"/>
      <c r="G46" s="71">
        <f>E46*F46</f>
        <v>0</v>
      </c>
    </row>
    <row r="47" spans="2:7" ht="64" x14ac:dyDescent="0.2">
      <c r="B47" s="24">
        <v>2</v>
      </c>
      <c r="C47" s="69" t="s">
        <v>77</v>
      </c>
      <c r="D47" s="24" t="s">
        <v>44</v>
      </c>
      <c r="E47" s="24">
        <v>510</v>
      </c>
      <c r="F47" s="70"/>
      <c r="G47" s="71">
        <f>E47*F47</f>
        <v>0</v>
      </c>
    </row>
    <row r="48" spans="2:7" ht="16" x14ac:dyDescent="0.2">
      <c r="B48" s="244" t="s">
        <v>78</v>
      </c>
      <c r="C48" s="245"/>
      <c r="D48" s="245"/>
      <c r="E48" s="245"/>
      <c r="F48" s="246"/>
      <c r="G48" s="44">
        <f>SUM(G46:G47)</f>
        <v>0</v>
      </c>
    </row>
    <row r="49" spans="2:7" ht="16" x14ac:dyDescent="0.2">
      <c r="B49" s="32"/>
      <c r="C49" s="48"/>
      <c r="D49" s="57"/>
      <c r="E49" s="57"/>
      <c r="F49" s="47"/>
      <c r="G49" s="48"/>
    </row>
    <row r="50" spans="2:7" ht="16" x14ac:dyDescent="0.2">
      <c r="B50" s="35" t="s">
        <v>79</v>
      </c>
      <c r="C50" s="239" t="s">
        <v>80</v>
      </c>
      <c r="D50" s="240"/>
      <c r="E50" s="240"/>
      <c r="F50" s="240"/>
      <c r="G50" s="241"/>
    </row>
    <row r="51" spans="2:7" x14ac:dyDescent="0.2">
      <c r="B51" s="36"/>
      <c r="C51" s="37" t="s">
        <v>39</v>
      </c>
      <c r="D51" s="38" t="s">
        <v>1</v>
      </c>
      <c r="E51" s="38" t="s">
        <v>40</v>
      </c>
      <c r="F51" s="39" t="s">
        <v>41</v>
      </c>
      <c r="G51" s="40" t="s">
        <v>42</v>
      </c>
    </row>
    <row r="52" spans="2:7" ht="128" x14ac:dyDescent="0.2">
      <c r="B52" s="24">
        <v>1</v>
      </c>
      <c r="C52" s="42" t="s">
        <v>81</v>
      </c>
      <c r="D52" s="24" t="s">
        <v>44</v>
      </c>
      <c r="E52" s="24">
        <v>360</v>
      </c>
      <c r="F52" s="70"/>
      <c r="G52" s="71">
        <f>E52*F52</f>
        <v>0</v>
      </c>
    </row>
    <row r="53" spans="2:7" ht="16" x14ac:dyDescent="0.2">
      <c r="B53" s="242" t="s">
        <v>82</v>
      </c>
      <c r="C53" s="243"/>
      <c r="D53" s="243"/>
      <c r="E53" s="243"/>
      <c r="F53" s="243"/>
      <c r="G53" s="44">
        <f>SUM(G52:G52)</f>
        <v>0</v>
      </c>
    </row>
    <row r="54" spans="2:7" ht="16" x14ac:dyDescent="0.2">
      <c r="B54" s="32"/>
      <c r="C54" s="48"/>
      <c r="D54" s="57"/>
      <c r="E54" s="57"/>
      <c r="F54" s="47"/>
      <c r="G54" s="48"/>
    </row>
    <row r="55" spans="2:7" ht="16" x14ac:dyDescent="0.2">
      <c r="B55" s="35" t="s">
        <v>83</v>
      </c>
      <c r="C55" s="239" t="s">
        <v>84</v>
      </c>
      <c r="D55" s="240"/>
      <c r="E55" s="240"/>
      <c r="F55" s="240"/>
      <c r="G55" s="241"/>
    </row>
    <row r="56" spans="2:7" x14ac:dyDescent="0.2">
      <c r="B56" s="36"/>
      <c r="C56" s="37" t="s">
        <v>39</v>
      </c>
      <c r="D56" s="38" t="s">
        <v>1</v>
      </c>
      <c r="E56" s="38" t="s">
        <v>40</v>
      </c>
      <c r="F56" s="39" t="s">
        <v>41</v>
      </c>
      <c r="G56" s="40" t="s">
        <v>42</v>
      </c>
    </row>
    <row r="57" spans="2:7" ht="48" x14ac:dyDescent="0.2">
      <c r="B57" s="24">
        <v>1</v>
      </c>
      <c r="C57" s="42" t="s">
        <v>85</v>
      </c>
      <c r="D57" s="24" t="s">
        <v>5</v>
      </c>
      <c r="E57" s="24">
        <v>35</v>
      </c>
      <c r="F57" s="72"/>
      <c r="G57" s="71">
        <f>E57*F57</f>
        <v>0</v>
      </c>
    </row>
    <row r="58" spans="2:7" ht="64" x14ac:dyDescent="0.2">
      <c r="B58" s="24">
        <v>2</v>
      </c>
      <c r="C58" s="42" t="s">
        <v>86</v>
      </c>
      <c r="D58" s="24" t="s">
        <v>5</v>
      </c>
      <c r="E58" s="24">
        <v>32</v>
      </c>
      <c r="F58" s="70"/>
      <c r="G58" s="71">
        <f>E58*F58</f>
        <v>0</v>
      </c>
    </row>
    <row r="59" spans="2:7" ht="32" x14ac:dyDescent="0.2">
      <c r="B59" s="24">
        <v>3</v>
      </c>
      <c r="C59" s="42" t="s">
        <v>87</v>
      </c>
      <c r="D59" s="24" t="s">
        <v>5</v>
      </c>
      <c r="E59" s="24">
        <v>32</v>
      </c>
      <c r="F59" s="70"/>
      <c r="G59" s="71">
        <f>E59*F59</f>
        <v>0</v>
      </c>
    </row>
    <row r="60" spans="2:7" ht="32" x14ac:dyDescent="0.2">
      <c r="B60" s="24">
        <v>4</v>
      </c>
      <c r="C60" s="42" t="s">
        <v>88</v>
      </c>
      <c r="D60" s="24" t="s">
        <v>5</v>
      </c>
      <c r="E60" s="24">
        <v>75</v>
      </c>
      <c r="F60" s="70"/>
      <c r="G60" s="71">
        <f>E60*F60</f>
        <v>0</v>
      </c>
    </row>
    <row r="61" spans="2:7" ht="48" x14ac:dyDescent="0.2">
      <c r="B61" s="24">
        <v>5</v>
      </c>
      <c r="C61" s="42" t="s">
        <v>89</v>
      </c>
      <c r="D61" s="24" t="s">
        <v>5</v>
      </c>
      <c r="E61" s="24">
        <v>55</v>
      </c>
      <c r="F61" s="70"/>
      <c r="G61" s="71">
        <f>E61*F61</f>
        <v>0</v>
      </c>
    </row>
    <row r="62" spans="2:7" ht="16" x14ac:dyDescent="0.2">
      <c r="B62" s="253" t="s">
        <v>90</v>
      </c>
      <c r="C62" s="254"/>
      <c r="D62" s="254"/>
      <c r="E62" s="254"/>
      <c r="F62" s="258"/>
      <c r="G62" s="44">
        <f>SUM(G57:G61)</f>
        <v>0</v>
      </c>
    </row>
    <row r="63" spans="2:7" ht="16" x14ac:dyDescent="0.2">
      <c r="B63" s="32"/>
      <c r="C63" s="48"/>
      <c r="D63" s="57"/>
      <c r="E63" s="57"/>
      <c r="F63" s="47"/>
      <c r="G63" s="48"/>
    </row>
    <row r="64" spans="2:7" ht="16" x14ac:dyDescent="0.2">
      <c r="B64" s="35" t="s">
        <v>91</v>
      </c>
      <c r="C64" s="239" t="s">
        <v>92</v>
      </c>
      <c r="D64" s="240"/>
      <c r="E64" s="240"/>
      <c r="F64" s="240"/>
      <c r="G64" s="241"/>
    </row>
    <row r="65" spans="2:7" x14ac:dyDescent="0.2">
      <c r="B65" s="73"/>
      <c r="C65" s="64" t="s">
        <v>39</v>
      </c>
      <c r="D65" s="65" t="s">
        <v>1</v>
      </c>
      <c r="E65" s="65" t="s">
        <v>40</v>
      </c>
      <c r="F65" s="66" t="s">
        <v>41</v>
      </c>
      <c r="G65" s="67" t="s">
        <v>42</v>
      </c>
    </row>
    <row r="66" spans="2:7" ht="192" x14ac:dyDescent="0.2">
      <c r="B66" s="74">
        <v>1</v>
      </c>
      <c r="C66" s="75" t="s">
        <v>93</v>
      </c>
      <c r="D66" s="26" t="s">
        <v>44</v>
      </c>
      <c r="E66" s="53">
        <v>365</v>
      </c>
      <c r="F66" s="54"/>
      <c r="G66" s="55">
        <f>E66*F66</f>
        <v>0</v>
      </c>
    </row>
    <row r="67" spans="2:7" ht="48" x14ac:dyDescent="0.2">
      <c r="B67" s="74">
        <v>2</v>
      </c>
      <c r="C67" s="76" t="s">
        <v>94</v>
      </c>
      <c r="D67" s="26" t="s">
        <v>44</v>
      </c>
      <c r="E67" s="53">
        <v>110</v>
      </c>
      <c r="F67" s="54"/>
      <c r="G67" s="55">
        <f>E67*F67</f>
        <v>0</v>
      </c>
    </row>
    <row r="68" spans="2:7" ht="16" x14ac:dyDescent="0.2">
      <c r="B68" s="242" t="s">
        <v>95</v>
      </c>
      <c r="C68" s="243"/>
      <c r="D68" s="243"/>
      <c r="E68" s="243"/>
      <c r="F68" s="259"/>
      <c r="G68" s="77">
        <f>SUM(G66:G67)</f>
        <v>0</v>
      </c>
    </row>
    <row r="69" spans="2:7" ht="16" x14ac:dyDescent="0.2">
      <c r="B69" s="32"/>
      <c r="C69" s="48"/>
      <c r="D69" s="57"/>
      <c r="E69" s="57"/>
      <c r="F69" s="47"/>
      <c r="G69" s="48"/>
    </row>
    <row r="70" spans="2:7" ht="16" x14ac:dyDescent="0.2">
      <c r="B70" s="49" t="s">
        <v>96</v>
      </c>
      <c r="C70" s="260" t="s">
        <v>97</v>
      </c>
      <c r="D70" s="261"/>
      <c r="E70" s="261"/>
      <c r="F70" s="261"/>
      <c r="G70" s="262"/>
    </row>
    <row r="71" spans="2:7" x14ac:dyDescent="0.2">
      <c r="B71" s="19"/>
      <c r="C71" s="20" t="s">
        <v>39</v>
      </c>
      <c r="D71" s="21" t="s">
        <v>1</v>
      </c>
      <c r="E71" s="21" t="s">
        <v>40</v>
      </c>
      <c r="F71" s="22" t="s">
        <v>41</v>
      </c>
      <c r="G71" s="23" t="s">
        <v>42</v>
      </c>
    </row>
    <row r="72" spans="2:7" x14ac:dyDescent="0.2">
      <c r="B72" s="78"/>
      <c r="C72" s="263" t="s">
        <v>98</v>
      </c>
      <c r="D72" s="264"/>
      <c r="E72" s="264"/>
      <c r="F72" s="265"/>
      <c r="G72" s="79"/>
    </row>
    <row r="73" spans="2:7" ht="128" x14ac:dyDescent="0.2">
      <c r="B73" s="80">
        <v>1</v>
      </c>
      <c r="C73" s="76" t="s">
        <v>99</v>
      </c>
      <c r="D73" s="81"/>
      <c r="E73" s="81"/>
      <c r="F73" s="82"/>
      <c r="G73" s="83"/>
    </row>
    <row r="74" spans="2:7" x14ac:dyDescent="0.2">
      <c r="B74" s="80"/>
      <c r="C74" s="84" t="s">
        <v>100</v>
      </c>
      <c r="D74" s="81" t="s">
        <v>101</v>
      </c>
      <c r="E74" s="81">
        <v>3</v>
      </c>
      <c r="F74" s="82"/>
      <c r="G74" s="85">
        <f>E74*F74</f>
        <v>0</v>
      </c>
    </row>
    <row r="75" spans="2:7" x14ac:dyDescent="0.2">
      <c r="B75" s="78"/>
      <c r="C75" s="263" t="s">
        <v>102</v>
      </c>
      <c r="D75" s="264"/>
      <c r="E75" s="264"/>
      <c r="F75" s="265"/>
      <c r="G75" s="86"/>
    </row>
    <row r="76" spans="2:7" ht="112" x14ac:dyDescent="0.2">
      <c r="B76" s="87">
        <v>2</v>
      </c>
      <c r="C76" s="76" t="s">
        <v>103</v>
      </c>
      <c r="D76" s="88"/>
      <c r="E76" s="89"/>
      <c r="F76" s="90"/>
      <c r="G76" s="91"/>
    </row>
    <row r="77" spans="2:7" x14ac:dyDescent="0.2">
      <c r="B77" s="80"/>
      <c r="C77" s="84" t="s">
        <v>104</v>
      </c>
      <c r="D77" s="81" t="s">
        <v>101</v>
      </c>
      <c r="E77" s="81">
        <v>5</v>
      </c>
      <c r="F77" s="82"/>
      <c r="G77" s="85">
        <f>E77*F77</f>
        <v>0</v>
      </c>
    </row>
    <row r="78" spans="2:7" x14ac:dyDescent="0.2">
      <c r="B78" s="80"/>
      <c r="C78" s="84" t="s">
        <v>105</v>
      </c>
      <c r="D78" s="81" t="s">
        <v>101</v>
      </c>
      <c r="E78" s="81">
        <v>4</v>
      </c>
      <c r="F78" s="82"/>
      <c r="G78" s="85">
        <f>E78*F78</f>
        <v>0</v>
      </c>
    </row>
    <row r="79" spans="2:7" ht="64" x14ac:dyDescent="0.2">
      <c r="B79" s="87">
        <v>3</v>
      </c>
      <c r="C79" s="76" t="s">
        <v>106</v>
      </c>
      <c r="D79" s="88" t="s">
        <v>3</v>
      </c>
      <c r="E79" s="89">
        <v>30</v>
      </c>
      <c r="F79" s="90"/>
      <c r="G79" s="91">
        <f>E79*F79</f>
        <v>0</v>
      </c>
    </row>
    <row r="80" spans="2:7" ht="64" x14ac:dyDescent="0.2">
      <c r="B80" s="87">
        <v>4</v>
      </c>
      <c r="C80" s="76" t="s">
        <v>107</v>
      </c>
      <c r="D80" s="88" t="s">
        <v>3</v>
      </c>
      <c r="E80" s="89">
        <v>30</v>
      </c>
      <c r="F80" s="90"/>
      <c r="G80" s="91">
        <f>E80*F80</f>
        <v>0</v>
      </c>
    </row>
    <row r="81" spans="2:7" ht="16" x14ac:dyDescent="0.2">
      <c r="B81" s="244" t="s">
        <v>108</v>
      </c>
      <c r="C81" s="245"/>
      <c r="D81" s="245"/>
      <c r="E81" s="245"/>
      <c r="F81" s="246"/>
      <c r="G81" s="44">
        <f>SUM(G72:G80)</f>
        <v>0</v>
      </c>
    </row>
    <row r="82" spans="2:7" ht="16" x14ac:dyDescent="0.2">
      <c r="B82" s="32"/>
      <c r="C82" s="48"/>
      <c r="D82" s="57"/>
      <c r="E82" s="57"/>
      <c r="F82" s="47"/>
      <c r="G82" s="48"/>
    </row>
    <row r="83" spans="2:7" ht="16" x14ac:dyDescent="0.2">
      <c r="B83" s="35" t="s">
        <v>109</v>
      </c>
      <c r="C83" s="247" t="s">
        <v>110</v>
      </c>
      <c r="D83" s="249"/>
      <c r="E83" s="92"/>
      <c r="F83" s="92"/>
      <c r="G83" s="35"/>
    </row>
    <row r="84" spans="2:7" x14ac:dyDescent="0.2">
      <c r="B84" s="19"/>
      <c r="C84" s="20" t="s">
        <v>39</v>
      </c>
      <c r="D84" s="21" t="s">
        <v>1</v>
      </c>
      <c r="E84" s="21" t="s">
        <v>40</v>
      </c>
      <c r="F84" s="22" t="s">
        <v>41</v>
      </c>
      <c r="G84" s="23" t="s">
        <v>42</v>
      </c>
    </row>
    <row r="85" spans="2:7" ht="144" x14ac:dyDescent="0.2">
      <c r="B85" s="24">
        <v>1</v>
      </c>
      <c r="C85" s="25" t="s">
        <v>111</v>
      </c>
      <c r="D85" s="26" t="s">
        <v>44</v>
      </c>
      <c r="E85" s="26">
        <v>45</v>
      </c>
      <c r="F85" s="27"/>
      <c r="G85" s="28">
        <f>E85*F85</f>
        <v>0</v>
      </c>
    </row>
    <row r="86" spans="2:7" ht="96" x14ac:dyDescent="0.2">
      <c r="B86" s="24">
        <v>3</v>
      </c>
      <c r="C86" s="69" t="s">
        <v>112</v>
      </c>
      <c r="D86" s="26" t="s">
        <v>44</v>
      </c>
      <c r="E86" s="26">
        <v>340</v>
      </c>
      <c r="F86" s="27"/>
      <c r="G86" s="28">
        <f>E86*F86</f>
        <v>0</v>
      </c>
    </row>
    <row r="87" spans="2:7" ht="16" x14ac:dyDescent="0.2">
      <c r="B87" s="244" t="s">
        <v>113</v>
      </c>
      <c r="C87" s="245"/>
      <c r="D87" s="245"/>
      <c r="E87" s="245"/>
      <c r="F87" s="246"/>
      <c r="G87" s="44">
        <f>SUM(G85:G86)</f>
        <v>0</v>
      </c>
    </row>
    <row r="88" spans="2:7" ht="16" x14ac:dyDescent="0.2">
      <c r="B88" s="32"/>
      <c r="C88" s="48"/>
      <c r="D88" s="57"/>
      <c r="E88" s="57"/>
      <c r="F88" s="47"/>
      <c r="G88" s="48"/>
    </row>
    <row r="89" spans="2:7" ht="16" x14ac:dyDescent="0.2">
      <c r="B89" s="49" t="s">
        <v>114</v>
      </c>
      <c r="C89" s="260" t="s">
        <v>115</v>
      </c>
      <c r="D89" s="261"/>
      <c r="E89" s="261"/>
      <c r="F89" s="261"/>
      <c r="G89" s="262"/>
    </row>
    <row r="90" spans="2:7" x14ac:dyDescent="0.2">
      <c r="B90" s="93"/>
      <c r="C90" s="20" t="s">
        <v>39</v>
      </c>
      <c r="D90" s="21" t="s">
        <v>1</v>
      </c>
      <c r="E90" s="21" t="s">
        <v>40</v>
      </c>
      <c r="F90" s="22" t="s">
        <v>41</v>
      </c>
      <c r="G90" s="23" t="s">
        <v>42</v>
      </c>
    </row>
    <row r="91" spans="2:7" ht="32" x14ac:dyDescent="0.2">
      <c r="B91" s="24">
        <v>1</v>
      </c>
      <c r="C91" s="94" t="s">
        <v>116</v>
      </c>
      <c r="D91" s="26" t="s">
        <v>44</v>
      </c>
      <c r="E91" s="26">
        <v>510</v>
      </c>
      <c r="F91" s="95"/>
      <c r="G91" s="28">
        <f>E91*F91</f>
        <v>0</v>
      </c>
    </row>
    <row r="92" spans="2:7" ht="32" x14ac:dyDescent="0.2">
      <c r="B92" s="24">
        <v>2</v>
      </c>
      <c r="C92" s="94" t="s">
        <v>117</v>
      </c>
      <c r="D92" s="26" t="s">
        <v>44</v>
      </c>
      <c r="E92" s="26">
        <v>510</v>
      </c>
      <c r="F92" s="95"/>
      <c r="G92" s="28">
        <f>E92*F92</f>
        <v>0</v>
      </c>
    </row>
    <row r="93" spans="2:7" ht="16" x14ac:dyDescent="0.2">
      <c r="B93" s="244" t="s">
        <v>118</v>
      </c>
      <c r="C93" s="245"/>
      <c r="D93" s="245"/>
      <c r="E93" s="245"/>
      <c r="F93" s="246"/>
      <c r="G93" s="44">
        <f>SUM(G91:G92)</f>
        <v>0</v>
      </c>
    </row>
    <row r="94" spans="2:7" ht="16" x14ac:dyDescent="0.2">
      <c r="B94" s="32"/>
      <c r="C94" s="48"/>
      <c r="D94" s="57"/>
      <c r="E94" s="57"/>
      <c r="F94" s="47"/>
      <c r="G94" s="48"/>
    </row>
    <row r="95" spans="2:7" ht="16" x14ac:dyDescent="0.2">
      <c r="B95" s="49" t="s">
        <v>119</v>
      </c>
      <c r="C95" s="260" t="s">
        <v>31</v>
      </c>
      <c r="D95" s="261"/>
      <c r="E95" s="261"/>
      <c r="F95" s="261"/>
      <c r="G95" s="262"/>
    </row>
    <row r="96" spans="2:7" x14ac:dyDescent="0.2">
      <c r="B96" s="19"/>
      <c r="C96" s="20" t="s">
        <v>39</v>
      </c>
      <c r="D96" s="21" t="s">
        <v>1</v>
      </c>
      <c r="E96" s="21" t="s">
        <v>40</v>
      </c>
      <c r="F96" s="22" t="s">
        <v>41</v>
      </c>
      <c r="G96" s="23" t="s">
        <v>42</v>
      </c>
    </row>
    <row r="97" spans="2:7" ht="16" x14ac:dyDescent="0.2">
      <c r="B97" s="24">
        <v>1</v>
      </c>
      <c r="C97" s="94" t="s">
        <v>120</v>
      </c>
      <c r="D97" s="26" t="s">
        <v>101</v>
      </c>
      <c r="E97" s="26">
        <v>3</v>
      </c>
      <c r="F97" s="95"/>
      <c r="G97" s="96">
        <f t="shared" ref="G97:G98" si="3">E97*F97</f>
        <v>0</v>
      </c>
    </row>
    <row r="98" spans="2:7" ht="32" x14ac:dyDescent="0.2">
      <c r="B98" s="24">
        <v>2</v>
      </c>
      <c r="C98" s="94" t="s">
        <v>121</v>
      </c>
      <c r="D98" s="26" t="s">
        <v>101</v>
      </c>
      <c r="E98" s="26">
        <v>3</v>
      </c>
      <c r="F98" s="95"/>
      <c r="G98" s="96">
        <f t="shared" si="3"/>
        <v>0</v>
      </c>
    </row>
    <row r="99" spans="2:7" ht="16" x14ac:dyDescent="0.2">
      <c r="B99" s="244" t="s">
        <v>122</v>
      </c>
      <c r="C99" s="245"/>
      <c r="D99" s="245"/>
      <c r="E99" s="245"/>
      <c r="F99" s="245"/>
      <c r="G99" s="97">
        <f>SUM(G97:G98)</f>
        <v>0</v>
      </c>
    </row>
    <row r="100" spans="2:7" ht="16" x14ac:dyDescent="0.2">
      <c r="B100" s="32"/>
      <c r="C100" s="48"/>
      <c r="D100" s="57"/>
      <c r="E100" s="57"/>
      <c r="F100" s="47"/>
      <c r="G100" s="48"/>
    </row>
    <row r="101" spans="2:7" ht="16" x14ac:dyDescent="0.2">
      <c r="B101" s="49" t="s">
        <v>123</v>
      </c>
      <c r="C101" s="260" t="s">
        <v>30</v>
      </c>
      <c r="D101" s="261"/>
      <c r="E101" s="261"/>
      <c r="F101" s="261"/>
      <c r="G101" s="262"/>
    </row>
    <row r="102" spans="2:7" x14ac:dyDescent="0.2">
      <c r="B102" s="19"/>
      <c r="C102" s="20" t="s">
        <v>39</v>
      </c>
      <c r="D102" s="21" t="s">
        <v>1</v>
      </c>
      <c r="E102" s="21" t="s">
        <v>40</v>
      </c>
      <c r="F102" s="22" t="s">
        <v>41</v>
      </c>
      <c r="G102" s="23" t="s">
        <v>42</v>
      </c>
    </row>
    <row r="103" spans="2:7" ht="192" x14ac:dyDescent="0.2">
      <c r="B103" s="24">
        <v>1</v>
      </c>
      <c r="C103" s="69" t="s">
        <v>124</v>
      </c>
      <c r="D103" s="24" t="s">
        <v>44</v>
      </c>
      <c r="E103" s="24">
        <v>280</v>
      </c>
      <c r="F103" s="72"/>
      <c r="G103" s="71">
        <f>E103*F103</f>
        <v>0</v>
      </c>
    </row>
    <row r="104" spans="2:7" ht="16" x14ac:dyDescent="0.2">
      <c r="B104" s="244" t="s">
        <v>125</v>
      </c>
      <c r="C104" s="245"/>
      <c r="D104" s="245"/>
      <c r="E104" s="245"/>
      <c r="F104" s="246"/>
      <c r="G104" s="44">
        <f>SUM(G103:G103)</f>
        <v>0</v>
      </c>
    </row>
    <row r="105" spans="2:7" ht="16" x14ac:dyDescent="0.2">
      <c r="B105" s="32"/>
      <c r="C105" s="48"/>
      <c r="D105" s="57"/>
      <c r="E105" s="57"/>
      <c r="F105" s="47"/>
      <c r="G105" s="48"/>
    </row>
    <row r="106" spans="2:7" ht="16" x14ac:dyDescent="0.2">
      <c r="B106" s="266" t="s">
        <v>126</v>
      </c>
      <c r="C106" s="267"/>
      <c r="D106" s="267"/>
      <c r="E106" s="267"/>
      <c r="F106" s="267"/>
      <c r="G106" s="268"/>
    </row>
    <row r="107" spans="2:7" ht="16" x14ac:dyDescent="0.2">
      <c r="B107" s="193" t="s">
        <v>38</v>
      </c>
      <c r="C107" s="269" t="s">
        <v>0</v>
      </c>
      <c r="D107" s="270"/>
      <c r="E107" s="270"/>
      <c r="F107" s="271"/>
      <c r="G107" s="194">
        <f>G7</f>
        <v>0</v>
      </c>
    </row>
    <row r="108" spans="2:7" ht="16" x14ac:dyDescent="0.2">
      <c r="B108" s="195" t="s">
        <v>4</v>
      </c>
      <c r="C108" s="269" t="s">
        <v>127</v>
      </c>
      <c r="D108" s="270"/>
      <c r="E108" s="270"/>
      <c r="F108" s="271"/>
      <c r="G108" s="194">
        <f>G17</f>
        <v>0</v>
      </c>
    </row>
    <row r="109" spans="2:7" ht="16" x14ac:dyDescent="0.2">
      <c r="B109" s="196" t="s">
        <v>34</v>
      </c>
      <c r="C109" s="272" t="s">
        <v>55</v>
      </c>
      <c r="D109" s="270"/>
      <c r="E109" s="270"/>
      <c r="F109" s="271"/>
      <c r="G109" s="194">
        <f>G28</f>
        <v>0</v>
      </c>
    </row>
    <row r="110" spans="2:7" ht="16" x14ac:dyDescent="0.2">
      <c r="B110" s="195" t="s">
        <v>35</v>
      </c>
      <c r="C110" s="269" t="s">
        <v>65</v>
      </c>
      <c r="D110" s="270"/>
      <c r="E110" s="270"/>
      <c r="F110" s="271"/>
      <c r="G110" s="194">
        <f>G33</f>
        <v>0</v>
      </c>
    </row>
    <row r="111" spans="2:7" ht="16" x14ac:dyDescent="0.2">
      <c r="B111" s="195" t="s">
        <v>36</v>
      </c>
      <c r="C111" s="197" t="s">
        <v>128</v>
      </c>
      <c r="D111" s="198"/>
      <c r="E111" s="198"/>
      <c r="F111" s="199"/>
      <c r="G111" s="194">
        <f>G37</f>
        <v>0</v>
      </c>
    </row>
    <row r="112" spans="2:7" ht="16" x14ac:dyDescent="0.2">
      <c r="B112" s="195" t="s">
        <v>37</v>
      </c>
      <c r="C112" s="269" t="s">
        <v>71</v>
      </c>
      <c r="D112" s="270"/>
      <c r="E112" s="270"/>
      <c r="F112" s="271"/>
      <c r="G112" s="194">
        <f>G42</f>
        <v>0</v>
      </c>
    </row>
    <row r="113" spans="2:7" ht="16" x14ac:dyDescent="0.2">
      <c r="B113" s="195" t="s">
        <v>74</v>
      </c>
      <c r="C113" s="269" t="s">
        <v>75</v>
      </c>
      <c r="D113" s="270"/>
      <c r="E113" s="270"/>
      <c r="F113" s="271"/>
      <c r="G113" s="194">
        <f>G48</f>
        <v>0</v>
      </c>
    </row>
    <row r="114" spans="2:7" ht="16" x14ac:dyDescent="0.2">
      <c r="B114" s="195" t="s">
        <v>79</v>
      </c>
      <c r="C114" s="269" t="s">
        <v>80</v>
      </c>
      <c r="D114" s="270"/>
      <c r="E114" s="270"/>
      <c r="F114" s="271"/>
      <c r="G114" s="194">
        <f>G53</f>
        <v>0</v>
      </c>
    </row>
    <row r="115" spans="2:7" ht="16" x14ac:dyDescent="0.2">
      <c r="B115" s="195" t="s">
        <v>83</v>
      </c>
      <c r="C115" s="269" t="s">
        <v>84</v>
      </c>
      <c r="D115" s="270"/>
      <c r="E115" s="270"/>
      <c r="F115" s="271"/>
      <c r="G115" s="194">
        <f>G62</f>
        <v>0</v>
      </c>
    </row>
    <row r="116" spans="2:7" ht="16" x14ac:dyDescent="0.2">
      <c r="B116" s="195" t="s">
        <v>91</v>
      </c>
      <c r="C116" s="269" t="s">
        <v>92</v>
      </c>
      <c r="D116" s="270"/>
      <c r="E116" s="270"/>
      <c r="F116" s="271"/>
      <c r="G116" s="194">
        <f>G68</f>
        <v>0</v>
      </c>
    </row>
    <row r="117" spans="2:7" ht="16" x14ac:dyDescent="0.2">
      <c r="B117" s="196" t="s">
        <v>96</v>
      </c>
      <c r="C117" s="272" t="s">
        <v>97</v>
      </c>
      <c r="D117" s="270"/>
      <c r="E117" s="270"/>
      <c r="F117" s="271"/>
      <c r="G117" s="194">
        <f>G81</f>
        <v>0</v>
      </c>
    </row>
    <row r="118" spans="2:7" ht="16" x14ac:dyDescent="0.2">
      <c r="B118" s="195" t="s">
        <v>109</v>
      </c>
      <c r="C118" s="269" t="s">
        <v>129</v>
      </c>
      <c r="D118" s="270"/>
      <c r="E118" s="270"/>
      <c r="F118" s="271"/>
      <c r="G118" s="194">
        <f>G87</f>
        <v>0</v>
      </c>
    </row>
    <row r="119" spans="2:7" ht="16" x14ac:dyDescent="0.2">
      <c r="B119" s="196" t="s">
        <v>114</v>
      </c>
      <c r="C119" s="272" t="s">
        <v>115</v>
      </c>
      <c r="D119" s="270"/>
      <c r="E119" s="270"/>
      <c r="F119" s="271"/>
      <c r="G119" s="194">
        <f>G93</f>
        <v>0</v>
      </c>
    </row>
    <row r="120" spans="2:7" ht="16" x14ac:dyDescent="0.2">
      <c r="B120" s="196" t="s">
        <v>119</v>
      </c>
      <c r="C120" s="272" t="s">
        <v>31</v>
      </c>
      <c r="D120" s="270"/>
      <c r="E120" s="270"/>
      <c r="F120" s="271"/>
      <c r="G120" s="200">
        <f>G99</f>
        <v>0</v>
      </c>
    </row>
    <row r="121" spans="2:7" ht="16" x14ac:dyDescent="0.2">
      <c r="B121" s="201" t="s">
        <v>123</v>
      </c>
      <c r="C121" s="273" t="s">
        <v>30</v>
      </c>
      <c r="D121" s="274"/>
      <c r="E121" s="274"/>
      <c r="F121" s="275"/>
      <c r="G121" s="202">
        <f>G104</f>
        <v>0</v>
      </c>
    </row>
    <row r="122" spans="2:7" ht="17" thickBot="1" x14ac:dyDescent="0.25">
      <c r="B122" s="32"/>
      <c r="C122" s="48"/>
      <c r="D122" s="57"/>
      <c r="E122" s="57"/>
      <c r="F122" s="98" t="s">
        <v>32</v>
      </c>
      <c r="G122" s="99">
        <f>SUM(G107:G121)</f>
        <v>0</v>
      </c>
    </row>
  </sheetData>
  <mergeCells count="47">
    <mergeCell ref="C119:F119"/>
    <mergeCell ref="C120:F120"/>
    <mergeCell ref="C121:F121"/>
    <mergeCell ref="C114:F114"/>
    <mergeCell ref="C115:F115"/>
    <mergeCell ref="C116:F116"/>
    <mergeCell ref="C117:F117"/>
    <mergeCell ref="C118:F118"/>
    <mergeCell ref="C108:F108"/>
    <mergeCell ref="C109:F109"/>
    <mergeCell ref="C110:F110"/>
    <mergeCell ref="C112:F112"/>
    <mergeCell ref="C113:F113"/>
    <mergeCell ref="B99:F99"/>
    <mergeCell ref="C101:G101"/>
    <mergeCell ref="B104:F104"/>
    <mergeCell ref="B106:G106"/>
    <mergeCell ref="C107:F107"/>
    <mergeCell ref="C83:D83"/>
    <mergeCell ref="B87:F87"/>
    <mergeCell ref="C89:G89"/>
    <mergeCell ref="B93:F93"/>
    <mergeCell ref="C95:G95"/>
    <mergeCell ref="B68:F68"/>
    <mergeCell ref="C70:G70"/>
    <mergeCell ref="C72:F72"/>
    <mergeCell ref="C75:F75"/>
    <mergeCell ref="B81:F81"/>
    <mergeCell ref="C50:G50"/>
    <mergeCell ref="B53:F53"/>
    <mergeCell ref="C55:G55"/>
    <mergeCell ref="B62:F62"/>
    <mergeCell ref="C64:G64"/>
    <mergeCell ref="C4:G4"/>
    <mergeCell ref="B7:F7"/>
    <mergeCell ref="C9:G9"/>
    <mergeCell ref="B17:F17"/>
    <mergeCell ref="C19:G19"/>
    <mergeCell ref="C39:G39"/>
    <mergeCell ref="B42:F42"/>
    <mergeCell ref="C44:G44"/>
    <mergeCell ref="B48:F48"/>
    <mergeCell ref="B28:F28"/>
    <mergeCell ref="C30:G30"/>
    <mergeCell ref="B33:F33"/>
    <mergeCell ref="C35:G35"/>
    <mergeCell ref="B37:F3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3:F43"/>
  <sheetViews>
    <sheetView topLeftCell="A32" workbookViewId="0">
      <selection activeCell="K38" sqref="K38"/>
    </sheetView>
  </sheetViews>
  <sheetFormatPr baseColWidth="10" defaultColWidth="8.83203125" defaultRowHeight="15" x14ac:dyDescent="0.2"/>
  <cols>
    <col min="2" max="2" width="49.1640625" customWidth="1"/>
    <col min="3" max="3" width="10.5" bestFit="1" customWidth="1"/>
    <col min="6" max="6" width="10.5" bestFit="1" customWidth="1"/>
  </cols>
  <sheetData>
    <row r="3" spans="1:6" ht="18" x14ac:dyDescent="0.2">
      <c r="A3" s="276" t="s">
        <v>130</v>
      </c>
      <c r="B3" s="276"/>
      <c r="C3" s="276"/>
      <c r="D3" s="276"/>
      <c r="E3" s="276"/>
      <c r="F3" s="100"/>
    </row>
    <row r="4" spans="1:6" ht="16" x14ac:dyDescent="0.2">
      <c r="A4" s="173" t="s">
        <v>131</v>
      </c>
      <c r="B4" s="173" t="s">
        <v>132</v>
      </c>
      <c r="C4" s="41" t="s">
        <v>1</v>
      </c>
      <c r="D4" s="41" t="s">
        <v>40</v>
      </c>
      <c r="E4" s="41" t="s">
        <v>41</v>
      </c>
      <c r="F4" s="174" t="s">
        <v>133</v>
      </c>
    </row>
    <row r="5" spans="1:6" x14ac:dyDescent="0.2">
      <c r="A5" s="158" t="s">
        <v>134</v>
      </c>
      <c r="B5" s="167" t="s">
        <v>135</v>
      </c>
      <c r="C5" s="168"/>
      <c r="D5" s="171"/>
      <c r="E5" s="171"/>
      <c r="F5" s="172"/>
    </row>
    <row r="6" spans="1:6" ht="32" x14ac:dyDescent="0.2">
      <c r="A6" s="101" t="s">
        <v>136</v>
      </c>
      <c r="B6" s="102" t="s">
        <v>137</v>
      </c>
      <c r="C6" s="103" t="s">
        <v>58</v>
      </c>
      <c r="D6" s="104">
        <v>20</v>
      </c>
      <c r="E6" s="104"/>
      <c r="F6" s="104">
        <f>D6*E6</f>
        <v>0</v>
      </c>
    </row>
    <row r="7" spans="1:6" ht="32" x14ac:dyDescent="0.2">
      <c r="A7" s="101" t="s">
        <v>138</v>
      </c>
      <c r="B7" s="102" t="s">
        <v>139</v>
      </c>
      <c r="C7" s="101" t="s">
        <v>58</v>
      </c>
      <c r="D7" s="105">
        <v>4</v>
      </c>
      <c r="E7" s="105"/>
      <c r="F7" s="104">
        <f>D7*E7</f>
        <v>0</v>
      </c>
    </row>
    <row r="8" spans="1:6" ht="32" x14ac:dyDescent="0.2">
      <c r="A8" s="101" t="s">
        <v>140</v>
      </c>
      <c r="B8" s="102" t="s">
        <v>141</v>
      </c>
      <c r="C8" s="101" t="s">
        <v>58</v>
      </c>
      <c r="D8" s="105">
        <v>16</v>
      </c>
      <c r="E8" s="105"/>
      <c r="F8" s="104">
        <f>D8*E8</f>
        <v>0</v>
      </c>
    </row>
    <row r="9" spans="1:6" ht="32" x14ac:dyDescent="0.2">
      <c r="A9" s="101" t="s">
        <v>142</v>
      </c>
      <c r="B9" s="102" t="s">
        <v>143</v>
      </c>
      <c r="C9" s="101" t="s">
        <v>58</v>
      </c>
      <c r="D9" s="105">
        <v>4</v>
      </c>
      <c r="E9" s="105"/>
      <c r="F9" s="104">
        <f>D9*E9</f>
        <v>0</v>
      </c>
    </row>
    <row r="10" spans="1:6" x14ac:dyDescent="0.2">
      <c r="A10" s="111"/>
      <c r="B10" s="111"/>
      <c r="C10" s="203"/>
      <c r="D10" s="112" t="s">
        <v>144</v>
      </c>
      <c r="E10" s="204"/>
      <c r="F10" s="205">
        <f>SUM(F6:F9)</f>
        <v>0</v>
      </c>
    </row>
    <row r="11" spans="1:6" x14ac:dyDescent="0.2">
      <c r="A11" s="158" t="s">
        <v>145</v>
      </c>
      <c r="B11" s="167" t="s">
        <v>146</v>
      </c>
      <c r="C11" s="168"/>
      <c r="D11" s="169"/>
      <c r="E11" s="169"/>
      <c r="F11" s="170"/>
    </row>
    <row r="12" spans="1:6" ht="64" x14ac:dyDescent="0.2">
      <c r="A12" s="101" t="s">
        <v>147</v>
      </c>
      <c r="B12" s="102" t="s">
        <v>148</v>
      </c>
      <c r="C12" s="103" t="s">
        <v>3</v>
      </c>
      <c r="D12" s="105">
        <v>2</v>
      </c>
      <c r="E12" s="105"/>
      <c r="F12" s="105">
        <f>D12*E12</f>
        <v>0</v>
      </c>
    </row>
    <row r="13" spans="1:6" ht="80" x14ac:dyDescent="0.2">
      <c r="A13" s="101" t="s">
        <v>149</v>
      </c>
      <c r="B13" s="102" t="s">
        <v>150</v>
      </c>
      <c r="C13" s="103" t="s">
        <v>101</v>
      </c>
      <c r="D13" s="105">
        <v>2</v>
      </c>
      <c r="E13" s="105"/>
      <c r="F13" s="105">
        <f>D13*E13</f>
        <v>0</v>
      </c>
    </row>
    <row r="14" spans="1:6" x14ac:dyDescent="0.2">
      <c r="A14" s="111"/>
      <c r="B14" s="111"/>
      <c r="C14" s="203"/>
      <c r="D14" s="112" t="s">
        <v>144</v>
      </c>
      <c r="E14" s="204"/>
      <c r="F14" s="205">
        <f>SUM(F12:F13)</f>
        <v>0</v>
      </c>
    </row>
    <row r="15" spans="1:6" x14ac:dyDescent="0.2">
      <c r="A15" s="158" t="s">
        <v>151</v>
      </c>
      <c r="B15" s="162" t="s">
        <v>152</v>
      </c>
      <c r="C15" s="163"/>
      <c r="D15" s="164"/>
      <c r="E15" s="165"/>
      <c r="F15" s="166"/>
    </row>
    <row r="16" spans="1:6" ht="80" x14ac:dyDescent="0.2">
      <c r="A16" s="101" t="s">
        <v>153</v>
      </c>
      <c r="B16" s="107" t="s">
        <v>154</v>
      </c>
      <c r="C16" s="101"/>
      <c r="D16" s="105"/>
      <c r="E16" s="105"/>
      <c r="F16" s="105"/>
    </row>
    <row r="17" spans="1:6" ht="16" x14ac:dyDescent="0.2">
      <c r="A17" s="101"/>
      <c r="B17" s="107" t="s">
        <v>155</v>
      </c>
      <c r="C17" s="101" t="s">
        <v>3</v>
      </c>
      <c r="D17" s="104">
        <v>30</v>
      </c>
      <c r="E17" s="104"/>
      <c r="F17" s="104">
        <f>D17*E17</f>
        <v>0</v>
      </c>
    </row>
    <row r="18" spans="1:6" ht="16" x14ac:dyDescent="0.2">
      <c r="A18" s="101"/>
      <c r="B18" s="107" t="s">
        <v>156</v>
      </c>
      <c r="C18" s="101" t="s">
        <v>3</v>
      </c>
      <c r="D18" s="104">
        <v>4</v>
      </c>
      <c r="E18" s="104"/>
      <c r="F18" s="104">
        <f>D18*E18</f>
        <v>0</v>
      </c>
    </row>
    <row r="19" spans="1:6" ht="16" x14ac:dyDescent="0.2">
      <c r="A19" s="101"/>
      <c r="B19" s="107" t="s">
        <v>157</v>
      </c>
      <c r="C19" s="101" t="s">
        <v>3</v>
      </c>
      <c r="D19" s="104">
        <v>30</v>
      </c>
      <c r="E19" s="104"/>
      <c r="F19" s="104">
        <f>D19*E19</f>
        <v>0</v>
      </c>
    </row>
    <row r="20" spans="1:6" ht="16" x14ac:dyDescent="0.2">
      <c r="A20" s="101" t="s">
        <v>158</v>
      </c>
      <c r="B20" s="107" t="s">
        <v>159</v>
      </c>
      <c r="C20" s="101" t="s">
        <v>101</v>
      </c>
      <c r="D20" s="104">
        <v>1</v>
      </c>
      <c r="E20" s="104"/>
      <c r="F20" s="104">
        <f>D20*E20</f>
        <v>0</v>
      </c>
    </row>
    <row r="21" spans="1:6" ht="16" x14ac:dyDescent="0.2">
      <c r="A21" s="105" t="s">
        <v>160</v>
      </c>
      <c r="B21" s="107" t="s">
        <v>161</v>
      </c>
      <c r="C21" s="101"/>
      <c r="D21" s="105"/>
      <c r="E21" s="105"/>
      <c r="F21" s="105"/>
    </row>
    <row r="22" spans="1:6" ht="16" x14ac:dyDescent="0.2">
      <c r="A22" s="105"/>
      <c r="B22" s="107" t="s">
        <v>162</v>
      </c>
      <c r="C22" s="101" t="s">
        <v>101</v>
      </c>
      <c r="D22" s="104">
        <v>1</v>
      </c>
      <c r="E22" s="104"/>
      <c r="F22" s="104">
        <f>D22*E22</f>
        <v>0</v>
      </c>
    </row>
    <row r="23" spans="1:6" x14ac:dyDescent="0.2">
      <c r="A23" s="105"/>
      <c r="B23" s="102"/>
      <c r="C23" s="101"/>
      <c r="D23" s="104"/>
      <c r="E23" s="104"/>
      <c r="F23" s="104"/>
    </row>
    <row r="24" spans="1:6" ht="32" x14ac:dyDescent="0.2">
      <c r="A24" s="101" t="s">
        <v>163</v>
      </c>
      <c r="B24" s="107" t="s">
        <v>164</v>
      </c>
      <c r="C24" s="101" t="s">
        <v>101</v>
      </c>
      <c r="D24" s="105">
        <v>1</v>
      </c>
      <c r="E24" s="105"/>
      <c r="F24" s="105">
        <f>D24*E24</f>
        <v>0</v>
      </c>
    </row>
    <row r="25" spans="1:6" ht="16" x14ac:dyDescent="0.2">
      <c r="A25" s="101"/>
      <c r="B25" s="102"/>
      <c r="C25" s="101"/>
      <c r="D25" s="105"/>
      <c r="E25" s="108" t="s">
        <v>32</v>
      </c>
      <c r="F25" s="109">
        <f>SUM(F17:F24)</f>
        <v>0</v>
      </c>
    </row>
    <row r="26" spans="1:6" ht="16" x14ac:dyDescent="0.2">
      <c r="A26" s="101" t="s">
        <v>165</v>
      </c>
      <c r="B26" s="107" t="s">
        <v>166</v>
      </c>
      <c r="C26" s="101"/>
      <c r="D26" s="105"/>
      <c r="E26" s="105"/>
      <c r="F26" s="105"/>
    </row>
    <row r="27" spans="1:6" ht="16" x14ac:dyDescent="0.2">
      <c r="A27" s="101" t="s">
        <v>167</v>
      </c>
      <c r="B27" s="107" t="s">
        <v>168</v>
      </c>
      <c r="C27" s="101"/>
      <c r="D27" s="105"/>
      <c r="E27" s="105"/>
      <c r="F27" s="105"/>
    </row>
    <row r="28" spans="1:6" ht="16" x14ac:dyDescent="0.2">
      <c r="A28" s="101"/>
      <c r="B28" s="107" t="s">
        <v>169</v>
      </c>
      <c r="C28" s="101" t="s">
        <v>3</v>
      </c>
      <c r="D28" s="105">
        <v>30</v>
      </c>
      <c r="E28" s="105"/>
      <c r="F28" s="104">
        <f>D28*E28</f>
        <v>0</v>
      </c>
    </row>
    <row r="29" spans="1:6" ht="16" x14ac:dyDescent="0.2">
      <c r="A29" s="103"/>
      <c r="B29" s="107" t="s">
        <v>170</v>
      </c>
      <c r="C29" s="103" t="s">
        <v>3</v>
      </c>
      <c r="D29" s="104">
        <v>7.5</v>
      </c>
      <c r="E29" s="104"/>
      <c r="F29" s="104">
        <f>D29*E29</f>
        <v>0</v>
      </c>
    </row>
    <row r="30" spans="1:6" ht="16" x14ac:dyDescent="0.2">
      <c r="A30" s="101"/>
      <c r="B30" s="107" t="s">
        <v>171</v>
      </c>
      <c r="C30" s="101" t="s">
        <v>3</v>
      </c>
      <c r="D30" s="105">
        <v>21</v>
      </c>
      <c r="E30" s="105"/>
      <c r="F30" s="104">
        <f>D30*E30</f>
        <v>0</v>
      </c>
    </row>
    <row r="31" spans="1:6" ht="16" x14ac:dyDescent="0.2">
      <c r="A31" s="101"/>
      <c r="B31" s="107" t="s">
        <v>172</v>
      </c>
      <c r="C31" s="101" t="s">
        <v>3</v>
      </c>
      <c r="D31" s="105">
        <v>3</v>
      </c>
      <c r="E31" s="105"/>
      <c r="F31" s="104">
        <f>D31*E31</f>
        <v>0</v>
      </c>
    </row>
    <row r="32" spans="1:6" x14ac:dyDescent="0.2">
      <c r="A32" s="101"/>
      <c r="B32" s="107"/>
      <c r="C32" s="101"/>
      <c r="D32" s="105"/>
      <c r="E32" s="105"/>
      <c r="F32" s="104"/>
    </row>
    <row r="33" spans="1:6" ht="16" x14ac:dyDescent="0.2">
      <c r="A33" s="101"/>
      <c r="B33" s="107" t="s">
        <v>173</v>
      </c>
      <c r="C33" s="101" t="s">
        <v>174</v>
      </c>
      <c r="D33" s="105">
        <v>1</v>
      </c>
      <c r="E33" s="105"/>
      <c r="F33" s="104">
        <f>D33*E33</f>
        <v>0</v>
      </c>
    </row>
    <row r="34" spans="1:6" ht="16" x14ac:dyDescent="0.2">
      <c r="A34" s="101" t="s">
        <v>175</v>
      </c>
      <c r="B34" s="107" t="s">
        <v>176</v>
      </c>
      <c r="C34" s="101" t="s">
        <v>174</v>
      </c>
      <c r="D34" s="105">
        <v>1</v>
      </c>
      <c r="E34" s="105"/>
      <c r="F34" s="104">
        <f>D34*E34</f>
        <v>0</v>
      </c>
    </row>
    <row r="35" spans="1:6" ht="48" x14ac:dyDescent="0.2">
      <c r="A35" s="101" t="s">
        <v>177</v>
      </c>
      <c r="B35" s="107" t="s">
        <v>178</v>
      </c>
      <c r="C35" s="101" t="s">
        <v>101</v>
      </c>
      <c r="D35" s="105">
        <v>2</v>
      </c>
      <c r="E35" s="105"/>
      <c r="F35" s="105">
        <f>(D35*E35)</f>
        <v>0</v>
      </c>
    </row>
    <row r="36" spans="1:6" ht="16" x14ac:dyDescent="0.2">
      <c r="A36" s="101"/>
      <c r="B36" s="107" t="s">
        <v>179</v>
      </c>
      <c r="C36" s="101" t="s">
        <v>101</v>
      </c>
      <c r="D36" s="105">
        <v>1</v>
      </c>
      <c r="E36" s="105"/>
      <c r="F36" s="105">
        <f>(D36*E36)</f>
        <v>0</v>
      </c>
    </row>
    <row r="37" spans="1:6" ht="16" x14ac:dyDescent="0.2">
      <c r="A37" s="111"/>
      <c r="B37" s="206"/>
      <c r="C37" s="207"/>
      <c r="D37" s="208"/>
      <c r="E37" s="208"/>
      <c r="F37" s="209">
        <f>SUM(F28:F36)</f>
        <v>0</v>
      </c>
    </row>
    <row r="38" spans="1:6" x14ac:dyDescent="0.2">
      <c r="A38" s="106"/>
      <c r="B38" s="102"/>
      <c r="C38" s="101"/>
      <c r="D38" s="105"/>
      <c r="E38" s="105"/>
      <c r="F38" s="110"/>
    </row>
    <row r="39" spans="1:6" x14ac:dyDescent="0.2">
      <c r="A39" s="158" t="s">
        <v>180</v>
      </c>
      <c r="B39" s="159" t="s">
        <v>181</v>
      </c>
      <c r="C39" s="160"/>
      <c r="D39" s="161"/>
      <c r="E39" s="161"/>
      <c r="F39" s="161"/>
    </row>
    <row r="40" spans="1:6" ht="80" x14ac:dyDescent="0.2">
      <c r="A40" s="101" t="s">
        <v>182</v>
      </c>
      <c r="B40" s="107" t="s">
        <v>183</v>
      </c>
      <c r="C40" s="101" t="s">
        <v>101</v>
      </c>
      <c r="D40" s="105">
        <v>3</v>
      </c>
      <c r="E40" s="105"/>
      <c r="F40" s="105">
        <f>D40*E40</f>
        <v>0</v>
      </c>
    </row>
    <row r="41" spans="1:6" x14ac:dyDescent="0.2">
      <c r="A41" s="101"/>
      <c r="B41" s="102"/>
      <c r="C41" s="101"/>
      <c r="D41" s="105"/>
      <c r="E41" s="105"/>
      <c r="F41" s="104"/>
    </row>
    <row r="42" spans="1:6" ht="17" thickBot="1" x14ac:dyDescent="0.25">
      <c r="A42" s="113"/>
      <c r="B42" s="114"/>
      <c r="C42" s="113"/>
      <c r="D42" s="115"/>
      <c r="E42" s="115"/>
      <c r="F42" s="116">
        <f>F40</f>
        <v>0</v>
      </c>
    </row>
    <row r="43" spans="1:6" ht="19" thickBot="1" x14ac:dyDescent="0.25">
      <c r="A43" s="153"/>
      <c r="B43" s="154"/>
      <c r="C43" s="154"/>
      <c r="D43" s="155"/>
      <c r="E43" s="156" t="s">
        <v>32</v>
      </c>
      <c r="F43" s="157">
        <f>F42+F37+F25+F14+F10</f>
        <v>0</v>
      </c>
    </row>
  </sheetData>
  <mergeCells count="1">
    <mergeCell ref="A3:E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G84"/>
  <sheetViews>
    <sheetView topLeftCell="A68" workbookViewId="0">
      <selection activeCell="B84" sqref="B84:G84"/>
    </sheetView>
  </sheetViews>
  <sheetFormatPr baseColWidth="10" defaultColWidth="8.83203125" defaultRowHeight="15" x14ac:dyDescent="0.2"/>
  <cols>
    <col min="1" max="1" width="4.1640625" customWidth="1"/>
    <col min="3" max="3" width="84.83203125" customWidth="1"/>
    <col min="7" max="7" width="13" customWidth="1"/>
  </cols>
  <sheetData>
    <row r="2" spans="2:7" ht="18" x14ac:dyDescent="0.2">
      <c r="B2" s="277" t="s">
        <v>184</v>
      </c>
      <c r="C2" s="278"/>
      <c r="D2" s="278"/>
      <c r="E2" s="278"/>
      <c r="F2" s="278"/>
      <c r="G2" s="279"/>
    </row>
    <row r="3" spans="2:7" ht="15" customHeight="1" x14ac:dyDescent="0.2">
      <c r="B3" s="280"/>
      <c r="C3" s="280"/>
      <c r="D3" s="280"/>
      <c r="E3" s="280"/>
      <c r="F3" s="280"/>
      <c r="G3" s="281"/>
    </row>
    <row r="4" spans="2:7" x14ac:dyDescent="0.2">
      <c r="B4" s="130" t="s">
        <v>185</v>
      </c>
      <c r="C4" s="131" t="s">
        <v>186</v>
      </c>
      <c r="D4" s="132" t="s">
        <v>1</v>
      </c>
      <c r="E4" s="132" t="s">
        <v>40</v>
      </c>
      <c r="F4" s="132" t="s">
        <v>41</v>
      </c>
      <c r="G4" s="133" t="s">
        <v>133</v>
      </c>
    </row>
    <row r="5" spans="2:7" x14ac:dyDescent="0.2">
      <c r="B5" s="177" t="s">
        <v>187</v>
      </c>
      <c r="C5" s="178" t="s">
        <v>188</v>
      </c>
      <c r="D5" s="179"/>
      <c r="E5" s="179"/>
      <c r="F5" s="180"/>
      <c r="G5" s="181"/>
    </row>
    <row r="6" spans="2:7" ht="32" x14ac:dyDescent="0.2">
      <c r="B6" s="117">
        <v>1</v>
      </c>
      <c r="C6" s="118" t="s">
        <v>189</v>
      </c>
      <c r="D6" s="119" t="s">
        <v>190</v>
      </c>
      <c r="E6" s="119">
        <v>400</v>
      </c>
      <c r="F6" s="120"/>
      <c r="G6" s="121">
        <f t="shared" ref="G6:G11" si="0">E6*F6</f>
        <v>0</v>
      </c>
    </row>
    <row r="7" spans="2:7" ht="16" x14ac:dyDescent="0.2">
      <c r="B7" s="117">
        <v>2</v>
      </c>
      <c r="C7" s="118" t="s">
        <v>191</v>
      </c>
      <c r="D7" s="119" t="s">
        <v>190</v>
      </c>
      <c r="E7" s="119">
        <v>500</v>
      </c>
      <c r="F7" s="120"/>
      <c r="G7" s="121">
        <f t="shared" si="0"/>
        <v>0</v>
      </c>
    </row>
    <row r="8" spans="2:7" ht="32" x14ac:dyDescent="0.2">
      <c r="B8" s="117">
        <v>3</v>
      </c>
      <c r="C8" s="118" t="s">
        <v>192</v>
      </c>
      <c r="D8" s="119" t="s">
        <v>190</v>
      </c>
      <c r="E8" s="119">
        <v>200</v>
      </c>
      <c r="F8" s="120"/>
      <c r="G8" s="121">
        <f t="shared" si="0"/>
        <v>0</v>
      </c>
    </row>
    <row r="9" spans="2:7" ht="16" x14ac:dyDescent="0.2">
      <c r="B9" s="117">
        <v>4</v>
      </c>
      <c r="C9" s="118" t="s">
        <v>193</v>
      </c>
      <c r="D9" s="119" t="s">
        <v>190</v>
      </c>
      <c r="E9" s="119">
        <v>50</v>
      </c>
      <c r="F9" s="120"/>
      <c r="G9" s="121">
        <f t="shared" si="0"/>
        <v>0</v>
      </c>
    </row>
    <row r="10" spans="2:7" ht="32" x14ac:dyDescent="0.2">
      <c r="B10" s="117">
        <v>5</v>
      </c>
      <c r="C10" s="118" t="s">
        <v>194</v>
      </c>
      <c r="D10" s="119" t="s">
        <v>190</v>
      </c>
      <c r="E10" s="119">
        <v>50</v>
      </c>
      <c r="F10" s="120"/>
      <c r="G10" s="121">
        <f t="shared" si="0"/>
        <v>0</v>
      </c>
    </row>
    <row r="11" spans="2:7" ht="16" x14ac:dyDescent="0.2">
      <c r="B11" s="117">
        <v>6</v>
      </c>
      <c r="C11" s="118" t="s">
        <v>195</v>
      </c>
      <c r="D11" s="119" t="s">
        <v>190</v>
      </c>
      <c r="E11" s="119">
        <v>50</v>
      </c>
      <c r="F11" s="120"/>
      <c r="G11" s="121">
        <f t="shared" si="0"/>
        <v>0</v>
      </c>
    </row>
    <row r="12" spans="2:7" ht="16" x14ac:dyDescent="0.2">
      <c r="B12" s="282" t="s">
        <v>196</v>
      </c>
      <c r="C12" s="283"/>
      <c r="D12" s="283"/>
      <c r="E12" s="283"/>
      <c r="F12" s="284"/>
      <c r="G12" s="210">
        <f>SUM(G6:G11)</f>
        <v>0</v>
      </c>
    </row>
    <row r="13" spans="2:7" x14ac:dyDescent="0.2">
      <c r="B13" s="176" t="s">
        <v>197</v>
      </c>
      <c r="C13" s="176" t="s">
        <v>198</v>
      </c>
      <c r="D13" s="176"/>
      <c r="E13" s="176"/>
      <c r="F13" s="176"/>
      <c r="G13" s="176"/>
    </row>
    <row r="14" spans="2:7" ht="16" x14ac:dyDescent="0.2">
      <c r="B14" s="117">
        <v>1</v>
      </c>
      <c r="C14" s="118" t="s">
        <v>199</v>
      </c>
      <c r="D14" s="119" t="s">
        <v>200</v>
      </c>
      <c r="E14" s="119">
        <v>1</v>
      </c>
      <c r="F14" s="120"/>
      <c r="G14" s="121">
        <f t="shared" ref="G14:G26" si="1">E14*F14</f>
        <v>0</v>
      </c>
    </row>
    <row r="15" spans="2:7" ht="16" x14ac:dyDescent="0.2">
      <c r="B15" s="117">
        <v>2</v>
      </c>
      <c r="C15" s="118" t="s">
        <v>201</v>
      </c>
      <c r="D15" s="119" t="s">
        <v>200</v>
      </c>
      <c r="E15" s="119">
        <v>1</v>
      </c>
      <c r="F15" s="120"/>
      <c r="G15" s="121">
        <f t="shared" si="1"/>
        <v>0</v>
      </c>
    </row>
    <row r="16" spans="2:7" ht="16" x14ac:dyDescent="0.2">
      <c r="B16" s="117">
        <v>3</v>
      </c>
      <c r="C16" s="118" t="s">
        <v>202</v>
      </c>
      <c r="D16" s="119" t="s">
        <v>200</v>
      </c>
      <c r="E16" s="119">
        <v>1</v>
      </c>
      <c r="F16" s="120"/>
      <c r="G16" s="121">
        <f t="shared" si="1"/>
        <v>0</v>
      </c>
    </row>
    <row r="17" spans="2:7" ht="16" x14ac:dyDescent="0.2">
      <c r="B17" s="117">
        <v>4</v>
      </c>
      <c r="C17" s="118" t="s">
        <v>203</v>
      </c>
      <c r="D17" s="119" t="s">
        <v>200</v>
      </c>
      <c r="E17" s="119">
        <v>1</v>
      </c>
      <c r="F17" s="120"/>
      <c r="G17" s="121">
        <f>E17*F17</f>
        <v>0</v>
      </c>
    </row>
    <row r="18" spans="2:7" ht="32" x14ac:dyDescent="0.2">
      <c r="B18" s="117">
        <v>5</v>
      </c>
      <c r="C18" s="118" t="s">
        <v>204</v>
      </c>
      <c r="D18" s="119" t="s">
        <v>200</v>
      </c>
      <c r="E18" s="119">
        <v>2.5</v>
      </c>
      <c r="F18" s="120"/>
      <c r="G18" s="121">
        <f t="shared" si="1"/>
        <v>0</v>
      </c>
    </row>
    <row r="19" spans="2:7" ht="16" x14ac:dyDescent="0.2">
      <c r="B19" s="117">
        <v>6</v>
      </c>
      <c r="C19" s="118" t="s">
        <v>205</v>
      </c>
      <c r="D19" s="119" t="s">
        <v>200</v>
      </c>
      <c r="E19" s="119">
        <v>1</v>
      </c>
      <c r="F19" s="120"/>
      <c r="G19" s="121">
        <f t="shared" si="1"/>
        <v>0</v>
      </c>
    </row>
    <row r="20" spans="2:7" ht="16" x14ac:dyDescent="0.2">
      <c r="B20" s="117">
        <v>7</v>
      </c>
      <c r="C20" s="118" t="s">
        <v>206</v>
      </c>
      <c r="D20" s="119" t="s">
        <v>190</v>
      </c>
      <c r="E20" s="119">
        <v>20</v>
      </c>
      <c r="F20" s="120"/>
      <c r="G20" s="121">
        <f t="shared" si="1"/>
        <v>0</v>
      </c>
    </row>
    <row r="21" spans="2:7" ht="16" x14ac:dyDescent="0.2">
      <c r="B21" s="117">
        <v>8</v>
      </c>
      <c r="C21" s="118" t="s">
        <v>207</v>
      </c>
      <c r="D21" s="119" t="s">
        <v>190</v>
      </c>
      <c r="E21" s="119">
        <v>10</v>
      </c>
      <c r="F21" s="120"/>
      <c r="G21" s="121">
        <f t="shared" si="1"/>
        <v>0</v>
      </c>
    </row>
    <row r="22" spans="2:7" s="10" customFormat="1" ht="16" x14ac:dyDescent="0.2">
      <c r="B22" s="117">
        <v>9</v>
      </c>
      <c r="C22" s="118" t="s">
        <v>208</v>
      </c>
      <c r="D22" s="119" t="s">
        <v>190</v>
      </c>
      <c r="E22" s="119">
        <v>10</v>
      </c>
      <c r="F22" s="120"/>
      <c r="G22" s="121">
        <f t="shared" si="1"/>
        <v>0</v>
      </c>
    </row>
    <row r="23" spans="2:7" ht="16" x14ac:dyDescent="0.2">
      <c r="B23" s="117">
        <v>10</v>
      </c>
      <c r="C23" s="118" t="s">
        <v>209</v>
      </c>
      <c r="D23" s="119" t="s">
        <v>190</v>
      </c>
      <c r="E23" s="119">
        <v>20</v>
      </c>
      <c r="F23" s="120"/>
      <c r="G23" s="121">
        <f t="shared" si="1"/>
        <v>0</v>
      </c>
    </row>
    <row r="24" spans="2:7" ht="16" x14ac:dyDescent="0.2">
      <c r="B24" s="117">
        <v>11</v>
      </c>
      <c r="C24" s="118" t="s">
        <v>210</v>
      </c>
      <c r="D24" s="119" t="s">
        <v>190</v>
      </c>
      <c r="E24" s="119">
        <v>10</v>
      </c>
      <c r="F24" s="120"/>
      <c r="G24" s="121">
        <f t="shared" si="1"/>
        <v>0</v>
      </c>
    </row>
    <row r="25" spans="2:7" ht="16" x14ac:dyDescent="0.2">
      <c r="B25" s="117">
        <v>12</v>
      </c>
      <c r="C25" s="118" t="s">
        <v>211</v>
      </c>
      <c r="D25" s="119" t="s">
        <v>190</v>
      </c>
      <c r="E25" s="119">
        <v>10</v>
      </c>
      <c r="F25" s="120"/>
      <c r="G25" s="121">
        <f>E25*F25</f>
        <v>0</v>
      </c>
    </row>
    <row r="26" spans="2:7" ht="16" x14ac:dyDescent="0.2">
      <c r="B26" s="117">
        <v>13</v>
      </c>
      <c r="C26" s="118" t="s">
        <v>212</v>
      </c>
      <c r="D26" s="119" t="s">
        <v>200</v>
      </c>
      <c r="E26" s="119">
        <v>1</v>
      </c>
      <c r="F26" s="120"/>
      <c r="G26" s="121">
        <f t="shared" si="1"/>
        <v>0</v>
      </c>
    </row>
    <row r="27" spans="2:7" ht="16" x14ac:dyDescent="0.2">
      <c r="B27" s="117">
        <v>14</v>
      </c>
      <c r="C27" s="118" t="s">
        <v>213</v>
      </c>
      <c r="D27" s="119" t="s">
        <v>200</v>
      </c>
      <c r="E27" s="119">
        <v>6</v>
      </c>
      <c r="F27" s="120"/>
      <c r="G27" s="121">
        <f>E27*F27</f>
        <v>0</v>
      </c>
    </row>
    <row r="28" spans="2:7" ht="16" x14ac:dyDescent="0.2">
      <c r="B28" s="117">
        <v>15</v>
      </c>
      <c r="C28" s="118" t="s">
        <v>214</v>
      </c>
      <c r="D28" s="119" t="s">
        <v>200</v>
      </c>
      <c r="E28" s="119">
        <v>14</v>
      </c>
      <c r="F28" s="120"/>
      <c r="G28" s="121">
        <f>E28*F28</f>
        <v>0</v>
      </c>
    </row>
    <row r="29" spans="2:7" ht="16" x14ac:dyDescent="0.2">
      <c r="B29" s="117">
        <v>16</v>
      </c>
      <c r="C29" s="118" t="s">
        <v>215</v>
      </c>
      <c r="D29" s="119" t="s">
        <v>200</v>
      </c>
      <c r="E29" s="119">
        <v>3</v>
      </c>
      <c r="F29" s="120"/>
      <c r="G29" s="121">
        <f>E29*F29</f>
        <v>0</v>
      </c>
    </row>
    <row r="30" spans="2:7" x14ac:dyDescent="0.2">
      <c r="B30" s="176" t="s">
        <v>216</v>
      </c>
      <c r="C30" s="285" t="s">
        <v>217</v>
      </c>
      <c r="D30" s="286"/>
      <c r="E30" s="286"/>
      <c r="F30" s="286"/>
      <c r="G30" s="287"/>
    </row>
    <row r="31" spans="2:7" ht="16" x14ac:dyDescent="0.2">
      <c r="B31" s="122"/>
      <c r="C31" s="118" t="s">
        <v>218</v>
      </c>
      <c r="D31" s="41"/>
      <c r="E31" s="41"/>
      <c r="F31" s="43"/>
      <c r="G31" s="121"/>
    </row>
    <row r="32" spans="2:7" ht="16" x14ac:dyDescent="0.2">
      <c r="B32" s="117">
        <v>1</v>
      </c>
      <c r="C32" s="118" t="s">
        <v>219</v>
      </c>
      <c r="D32" s="41" t="s">
        <v>200</v>
      </c>
      <c r="E32" s="119">
        <v>2</v>
      </c>
      <c r="F32" s="120"/>
      <c r="G32" s="121">
        <f t="shared" ref="G32:G37" si="2">E32*F32</f>
        <v>0</v>
      </c>
    </row>
    <row r="33" spans="2:7" ht="16" x14ac:dyDescent="0.2">
      <c r="B33" s="117">
        <v>5</v>
      </c>
      <c r="C33" s="118" t="s">
        <v>220</v>
      </c>
      <c r="D33" s="119" t="s">
        <v>200</v>
      </c>
      <c r="E33" s="119">
        <v>2</v>
      </c>
      <c r="F33" s="120"/>
      <c r="G33" s="121">
        <f t="shared" si="2"/>
        <v>0</v>
      </c>
    </row>
    <row r="34" spans="2:7" ht="16" x14ac:dyDescent="0.2">
      <c r="B34" s="117">
        <v>6</v>
      </c>
      <c r="C34" s="118" t="s">
        <v>221</v>
      </c>
      <c r="D34" s="119" t="s">
        <v>200</v>
      </c>
      <c r="E34" s="119">
        <v>2</v>
      </c>
      <c r="F34" s="120"/>
      <c r="G34" s="121">
        <f t="shared" si="2"/>
        <v>0</v>
      </c>
    </row>
    <row r="35" spans="2:7" ht="16" x14ac:dyDescent="0.2">
      <c r="B35" s="117">
        <v>9</v>
      </c>
      <c r="C35" s="118" t="s">
        <v>213</v>
      </c>
      <c r="D35" s="119" t="s">
        <v>200</v>
      </c>
      <c r="E35" s="119">
        <v>12</v>
      </c>
      <c r="F35" s="120"/>
      <c r="G35" s="121">
        <f t="shared" si="2"/>
        <v>0</v>
      </c>
    </row>
    <row r="36" spans="2:7" ht="16" x14ac:dyDescent="0.2">
      <c r="B36" s="117">
        <v>10</v>
      </c>
      <c r="C36" s="118" t="s">
        <v>214</v>
      </c>
      <c r="D36" s="119" t="s">
        <v>200</v>
      </c>
      <c r="E36" s="119">
        <v>22</v>
      </c>
      <c r="F36" s="120"/>
      <c r="G36" s="121">
        <f t="shared" si="2"/>
        <v>0</v>
      </c>
    </row>
    <row r="37" spans="2:7" ht="16" x14ac:dyDescent="0.2">
      <c r="B37" s="117">
        <v>11</v>
      </c>
      <c r="C37" s="118" t="s">
        <v>215</v>
      </c>
      <c r="D37" s="119" t="s">
        <v>200</v>
      </c>
      <c r="E37" s="119">
        <v>3</v>
      </c>
      <c r="F37" s="120"/>
      <c r="G37" s="121">
        <f t="shared" si="2"/>
        <v>0</v>
      </c>
    </row>
    <row r="38" spans="2:7" x14ac:dyDescent="0.2">
      <c r="B38" s="211"/>
      <c r="C38" s="212"/>
      <c r="D38" s="213"/>
      <c r="E38" s="288" t="s">
        <v>222</v>
      </c>
      <c r="F38" s="288"/>
      <c r="G38" s="214">
        <f>SUM(G14:G37)</f>
        <v>0</v>
      </c>
    </row>
    <row r="39" spans="2:7" x14ac:dyDescent="0.2">
      <c r="B39" s="176" t="s">
        <v>223</v>
      </c>
      <c r="C39" s="176" t="s">
        <v>224</v>
      </c>
      <c r="D39" s="176"/>
      <c r="E39" s="176"/>
      <c r="F39" s="176"/>
      <c r="G39" s="176"/>
    </row>
    <row r="40" spans="2:7" ht="16" x14ac:dyDescent="0.2">
      <c r="B40" s="117">
        <v>1</v>
      </c>
      <c r="C40" s="118" t="s">
        <v>225</v>
      </c>
      <c r="D40" s="119" t="s">
        <v>190</v>
      </c>
      <c r="E40" s="119">
        <v>50</v>
      </c>
      <c r="F40" s="120"/>
      <c r="G40" s="121">
        <f>E40*F40</f>
        <v>0</v>
      </c>
    </row>
    <row r="41" spans="2:7" ht="16" x14ac:dyDescent="0.2">
      <c r="B41" s="117">
        <v>2</v>
      </c>
      <c r="C41" s="118" t="s">
        <v>226</v>
      </c>
      <c r="D41" s="119" t="s">
        <v>190</v>
      </c>
      <c r="E41" s="119">
        <v>25</v>
      </c>
      <c r="F41" s="120"/>
      <c r="G41" s="121">
        <f>E41*F41</f>
        <v>0</v>
      </c>
    </row>
    <row r="42" spans="2:7" ht="16" x14ac:dyDescent="0.2">
      <c r="B42" s="117">
        <v>3</v>
      </c>
      <c r="C42" s="118" t="s">
        <v>227</v>
      </c>
      <c r="D42" s="119" t="s">
        <v>190</v>
      </c>
      <c r="E42" s="119">
        <v>40</v>
      </c>
      <c r="F42" s="120"/>
      <c r="G42" s="121">
        <f>E42*F42</f>
        <v>0</v>
      </c>
    </row>
    <row r="43" spans="2:7" ht="16" x14ac:dyDescent="0.2">
      <c r="B43" s="117">
        <v>4</v>
      </c>
      <c r="C43" s="118" t="s">
        <v>228</v>
      </c>
      <c r="D43" s="119" t="s">
        <v>190</v>
      </c>
      <c r="E43" s="119">
        <v>30</v>
      </c>
      <c r="F43" s="120"/>
      <c r="G43" s="121">
        <f>E43*F43</f>
        <v>0</v>
      </c>
    </row>
    <row r="44" spans="2:7" x14ac:dyDescent="0.2">
      <c r="B44" s="176" t="s">
        <v>229</v>
      </c>
      <c r="C44" s="176" t="s">
        <v>230</v>
      </c>
      <c r="D44" s="176"/>
      <c r="E44" s="176"/>
      <c r="F44" s="176"/>
      <c r="G44" s="176"/>
    </row>
    <row r="45" spans="2:7" ht="16" x14ac:dyDescent="0.2">
      <c r="B45" s="117">
        <v>1</v>
      </c>
      <c r="C45" s="118" t="s">
        <v>231</v>
      </c>
      <c r="D45" s="119" t="s">
        <v>190</v>
      </c>
      <c r="E45" s="119">
        <v>400</v>
      </c>
      <c r="F45" s="120"/>
      <c r="G45" s="121">
        <f>E45*F45</f>
        <v>0</v>
      </c>
    </row>
    <row r="46" spans="2:7" ht="16" x14ac:dyDescent="0.2">
      <c r="B46" s="117">
        <v>2</v>
      </c>
      <c r="C46" s="118" t="s">
        <v>232</v>
      </c>
      <c r="D46" s="119" t="s">
        <v>190</v>
      </c>
      <c r="E46" s="119">
        <v>500</v>
      </c>
      <c r="F46" s="120"/>
      <c r="G46" s="121">
        <f>E46*F46</f>
        <v>0</v>
      </c>
    </row>
    <row r="47" spans="2:7" ht="16" x14ac:dyDescent="0.2">
      <c r="B47" s="117">
        <v>3</v>
      </c>
      <c r="C47" s="118" t="s">
        <v>233</v>
      </c>
      <c r="D47" s="119" t="s">
        <v>190</v>
      </c>
      <c r="E47" s="119">
        <v>200</v>
      </c>
      <c r="F47" s="120"/>
      <c r="G47" s="121">
        <f>E47*F47</f>
        <v>0</v>
      </c>
    </row>
    <row r="48" spans="2:7" x14ac:dyDescent="0.2">
      <c r="B48" s="215"/>
      <c r="C48" s="216"/>
      <c r="D48" s="213"/>
      <c r="E48" s="288" t="s">
        <v>234</v>
      </c>
      <c r="F48" s="288"/>
      <c r="G48" s="214">
        <f>SUM(G40:G47)</f>
        <v>0</v>
      </c>
    </row>
    <row r="49" spans="2:7" x14ac:dyDescent="0.2">
      <c r="B49" s="176" t="s">
        <v>235</v>
      </c>
      <c r="C49" s="176" t="s">
        <v>33</v>
      </c>
      <c r="D49" s="176"/>
      <c r="E49" s="176"/>
      <c r="F49" s="176"/>
      <c r="G49" s="176"/>
    </row>
    <row r="50" spans="2:7" ht="16" x14ac:dyDescent="0.2">
      <c r="B50" s="117">
        <v>1</v>
      </c>
      <c r="C50" s="118" t="s">
        <v>236</v>
      </c>
      <c r="D50" s="119" t="s">
        <v>200</v>
      </c>
      <c r="E50" s="119">
        <v>45</v>
      </c>
      <c r="F50" s="120"/>
      <c r="G50" s="121">
        <f t="shared" ref="G50:G55" si="3">E50*F50</f>
        <v>0</v>
      </c>
    </row>
    <row r="51" spans="2:7" ht="16" x14ac:dyDescent="0.2">
      <c r="B51" s="117">
        <v>2</v>
      </c>
      <c r="C51" s="118" t="s">
        <v>237</v>
      </c>
      <c r="D51" s="119" t="s">
        <v>200</v>
      </c>
      <c r="E51" s="119">
        <v>3</v>
      </c>
      <c r="F51" s="120"/>
      <c r="G51" s="121">
        <f t="shared" si="3"/>
        <v>0</v>
      </c>
    </row>
    <row r="52" spans="2:7" ht="16" x14ac:dyDescent="0.2">
      <c r="B52" s="117">
        <v>3</v>
      </c>
      <c r="C52" s="118" t="s">
        <v>238</v>
      </c>
      <c r="D52" s="119" t="s">
        <v>200</v>
      </c>
      <c r="E52" s="119">
        <v>10</v>
      </c>
      <c r="F52" s="120"/>
      <c r="G52" s="121">
        <f t="shared" si="3"/>
        <v>0</v>
      </c>
    </row>
    <row r="53" spans="2:7" ht="16" x14ac:dyDescent="0.2">
      <c r="B53" s="117">
        <v>4</v>
      </c>
      <c r="C53" s="118" t="s">
        <v>239</v>
      </c>
      <c r="D53" s="119" t="s">
        <v>200</v>
      </c>
      <c r="E53" s="119">
        <v>7</v>
      </c>
      <c r="F53" s="120"/>
      <c r="G53" s="121">
        <f t="shared" si="3"/>
        <v>0</v>
      </c>
    </row>
    <row r="54" spans="2:7" ht="16" x14ac:dyDescent="0.2">
      <c r="B54" s="117">
        <v>5</v>
      </c>
      <c r="C54" s="118" t="s">
        <v>240</v>
      </c>
      <c r="D54" s="119" t="s">
        <v>200</v>
      </c>
      <c r="E54" s="119">
        <v>4</v>
      </c>
      <c r="F54" s="120"/>
      <c r="G54" s="121">
        <f t="shared" si="3"/>
        <v>0</v>
      </c>
    </row>
    <row r="55" spans="2:7" ht="16" x14ac:dyDescent="0.2">
      <c r="B55" s="117">
        <v>6</v>
      </c>
      <c r="C55" s="118" t="s">
        <v>241</v>
      </c>
      <c r="D55" s="119" t="s">
        <v>200</v>
      </c>
      <c r="E55" s="124">
        <v>0.03</v>
      </c>
      <c r="F55" s="125"/>
      <c r="G55" s="121">
        <f t="shared" si="3"/>
        <v>0</v>
      </c>
    </row>
    <row r="56" spans="2:7" x14ac:dyDescent="0.2">
      <c r="B56" s="123"/>
      <c r="C56" s="118"/>
      <c r="D56" s="119"/>
      <c r="E56" s="292" t="s">
        <v>242</v>
      </c>
      <c r="F56" s="292"/>
      <c r="G56" s="121">
        <f>SUM(G50:G55)</f>
        <v>0</v>
      </c>
    </row>
    <row r="57" spans="2:7" x14ac:dyDescent="0.2">
      <c r="B57" s="176" t="s">
        <v>243</v>
      </c>
      <c r="C57" s="176" t="s">
        <v>244</v>
      </c>
      <c r="D57" s="176"/>
      <c r="E57" s="176"/>
      <c r="F57" s="176"/>
      <c r="G57" s="176"/>
    </row>
    <row r="58" spans="2:7" ht="16" x14ac:dyDescent="0.2">
      <c r="B58" s="117">
        <v>1</v>
      </c>
      <c r="C58" s="118" t="s">
        <v>245</v>
      </c>
      <c r="D58" s="119" t="s">
        <v>200</v>
      </c>
      <c r="E58" s="119">
        <v>1</v>
      </c>
      <c r="F58" s="120"/>
      <c r="G58" s="121">
        <f t="shared" ref="G58:G66" si="4">E58*F58</f>
        <v>0</v>
      </c>
    </row>
    <row r="59" spans="2:7" ht="16" x14ac:dyDescent="0.2">
      <c r="B59" s="117">
        <v>2</v>
      </c>
      <c r="C59" s="118" t="s">
        <v>246</v>
      </c>
      <c r="D59" s="119" t="s">
        <v>200</v>
      </c>
      <c r="E59" s="119">
        <v>2</v>
      </c>
      <c r="F59" s="120"/>
      <c r="G59" s="121">
        <f t="shared" si="4"/>
        <v>0</v>
      </c>
    </row>
    <row r="60" spans="2:7" ht="16" x14ac:dyDescent="0.2">
      <c r="B60" s="117">
        <v>3</v>
      </c>
      <c r="C60" s="118" t="s">
        <v>247</v>
      </c>
      <c r="D60" s="119" t="s">
        <v>200</v>
      </c>
      <c r="E60" s="119">
        <v>2</v>
      </c>
      <c r="F60" s="120"/>
      <c r="G60" s="121">
        <f>E60*F60</f>
        <v>0</v>
      </c>
    </row>
    <row r="61" spans="2:7" ht="16" x14ac:dyDescent="0.2">
      <c r="B61" s="117">
        <v>4</v>
      </c>
      <c r="C61" s="118" t="s">
        <v>248</v>
      </c>
      <c r="D61" s="119" t="s">
        <v>200</v>
      </c>
      <c r="E61" s="119">
        <v>5</v>
      </c>
      <c r="F61" s="120"/>
      <c r="G61" s="121">
        <f t="shared" si="4"/>
        <v>0</v>
      </c>
    </row>
    <row r="62" spans="2:7" ht="16" x14ac:dyDescent="0.2">
      <c r="B62" s="117">
        <v>5</v>
      </c>
      <c r="C62" s="118" t="s">
        <v>249</v>
      </c>
      <c r="D62" s="119" t="s">
        <v>200</v>
      </c>
      <c r="E62" s="119">
        <v>15</v>
      </c>
      <c r="F62" s="120"/>
      <c r="G62" s="121">
        <f>E62*F62</f>
        <v>0</v>
      </c>
    </row>
    <row r="63" spans="2:7" ht="16" x14ac:dyDescent="0.2">
      <c r="B63" s="117">
        <v>6</v>
      </c>
      <c r="C63" s="118" t="s">
        <v>250</v>
      </c>
      <c r="D63" s="119" t="s">
        <v>200</v>
      </c>
      <c r="E63" s="119">
        <v>41</v>
      </c>
      <c r="F63" s="120"/>
      <c r="G63" s="121">
        <f>E63*F63</f>
        <v>0</v>
      </c>
    </row>
    <row r="64" spans="2:7" ht="32" x14ac:dyDescent="0.2">
      <c r="B64" s="117">
        <v>7</v>
      </c>
      <c r="C64" s="118" t="s">
        <v>251</v>
      </c>
      <c r="D64" s="119" t="s">
        <v>200</v>
      </c>
      <c r="E64" s="119">
        <v>6</v>
      </c>
      <c r="F64" s="120"/>
      <c r="G64" s="121">
        <f>E64*F64</f>
        <v>0</v>
      </c>
    </row>
    <row r="65" spans="2:7" ht="16" x14ac:dyDescent="0.2">
      <c r="B65" s="117">
        <v>8</v>
      </c>
      <c r="C65" s="118" t="s">
        <v>252</v>
      </c>
      <c r="D65" s="119" t="s">
        <v>200</v>
      </c>
      <c r="E65" s="119">
        <v>2</v>
      </c>
      <c r="F65" s="120"/>
      <c r="G65" s="121">
        <f t="shared" si="4"/>
        <v>0</v>
      </c>
    </row>
    <row r="66" spans="2:7" ht="16" x14ac:dyDescent="0.2">
      <c r="B66" s="117">
        <v>9</v>
      </c>
      <c r="C66" s="118" t="s">
        <v>253</v>
      </c>
      <c r="D66" s="119" t="s">
        <v>200</v>
      </c>
      <c r="E66" s="119">
        <v>4</v>
      </c>
      <c r="F66" s="120"/>
      <c r="G66" s="121">
        <f t="shared" si="4"/>
        <v>0</v>
      </c>
    </row>
    <row r="67" spans="2:7" x14ac:dyDescent="0.2">
      <c r="B67" s="215"/>
      <c r="C67" s="216"/>
      <c r="D67" s="213"/>
      <c r="E67" s="288" t="s">
        <v>254</v>
      </c>
      <c r="F67" s="288"/>
      <c r="G67" s="214">
        <f>SUM(G58:G66)</f>
        <v>0</v>
      </c>
    </row>
    <row r="68" spans="2:7" x14ac:dyDescent="0.2">
      <c r="B68" s="175" t="s">
        <v>255</v>
      </c>
      <c r="C68" s="175" t="s">
        <v>256</v>
      </c>
      <c r="D68" s="175"/>
      <c r="E68" s="175"/>
      <c r="F68" s="175"/>
      <c r="G68" s="175"/>
    </row>
    <row r="69" spans="2:7" ht="16" x14ac:dyDescent="0.2">
      <c r="B69" s="117">
        <v>1</v>
      </c>
      <c r="C69" s="118" t="s">
        <v>257</v>
      </c>
      <c r="D69" s="119" t="s">
        <v>190</v>
      </c>
      <c r="E69" s="119">
        <v>220</v>
      </c>
      <c r="F69" s="120"/>
      <c r="G69" s="121">
        <f t="shared" ref="G69:G80" si="5">E69*F69</f>
        <v>0</v>
      </c>
    </row>
    <row r="70" spans="2:7" ht="32" x14ac:dyDescent="0.2">
      <c r="B70" s="117">
        <v>2</v>
      </c>
      <c r="C70" s="118" t="s">
        <v>258</v>
      </c>
      <c r="D70" s="119" t="s">
        <v>190</v>
      </c>
      <c r="E70" s="119">
        <v>100</v>
      </c>
      <c r="F70" s="120"/>
      <c r="G70" s="121">
        <f t="shared" si="5"/>
        <v>0</v>
      </c>
    </row>
    <row r="71" spans="2:7" ht="32" x14ac:dyDescent="0.2">
      <c r="B71" s="117">
        <v>3</v>
      </c>
      <c r="C71" s="118" t="s">
        <v>259</v>
      </c>
      <c r="D71" s="119" t="s">
        <v>190</v>
      </c>
      <c r="E71" s="119">
        <v>350</v>
      </c>
      <c r="F71" s="120"/>
      <c r="G71" s="121">
        <f t="shared" si="5"/>
        <v>0</v>
      </c>
    </row>
    <row r="72" spans="2:7" ht="64" x14ac:dyDescent="0.2">
      <c r="B72" s="117">
        <v>4</v>
      </c>
      <c r="C72" s="118" t="s">
        <v>260</v>
      </c>
      <c r="D72" s="119" t="s">
        <v>200</v>
      </c>
      <c r="E72" s="119">
        <v>6</v>
      </c>
      <c r="F72" s="120"/>
      <c r="G72" s="121">
        <f t="shared" si="5"/>
        <v>0</v>
      </c>
    </row>
    <row r="73" spans="2:7" ht="16" x14ac:dyDescent="0.2">
      <c r="B73" s="117">
        <v>5</v>
      </c>
      <c r="C73" s="118" t="s">
        <v>261</v>
      </c>
      <c r="D73" s="119" t="s">
        <v>200</v>
      </c>
      <c r="E73" s="119">
        <v>250</v>
      </c>
      <c r="F73" s="120"/>
      <c r="G73" s="121">
        <f t="shared" si="5"/>
        <v>0</v>
      </c>
    </row>
    <row r="74" spans="2:7" ht="16" x14ac:dyDescent="0.2">
      <c r="B74" s="117">
        <v>6</v>
      </c>
      <c r="C74" s="118" t="s">
        <v>262</v>
      </c>
      <c r="D74" s="119" t="s">
        <v>200</v>
      </c>
      <c r="E74" s="119">
        <v>60</v>
      </c>
      <c r="F74" s="120"/>
      <c r="G74" s="121">
        <f>E74*F74</f>
        <v>0</v>
      </c>
    </row>
    <row r="75" spans="2:7" ht="16" x14ac:dyDescent="0.2">
      <c r="B75" s="117">
        <v>7</v>
      </c>
      <c r="C75" s="118" t="s">
        <v>263</v>
      </c>
      <c r="D75" s="119" t="s">
        <v>200</v>
      </c>
      <c r="E75" s="119">
        <v>6</v>
      </c>
      <c r="F75" s="120"/>
      <c r="G75" s="121">
        <f t="shared" si="5"/>
        <v>0</v>
      </c>
    </row>
    <row r="76" spans="2:7" ht="16" x14ac:dyDescent="0.2">
      <c r="B76" s="117">
        <v>8</v>
      </c>
      <c r="C76" s="118" t="s">
        <v>264</v>
      </c>
      <c r="D76" s="119" t="s">
        <v>200</v>
      </c>
      <c r="E76" s="119">
        <v>10</v>
      </c>
      <c r="F76" s="120"/>
      <c r="G76" s="121">
        <f t="shared" si="5"/>
        <v>0</v>
      </c>
    </row>
    <row r="77" spans="2:7" ht="16" x14ac:dyDescent="0.2">
      <c r="B77" s="117">
        <v>9</v>
      </c>
      <c r="C77" s="118" t="s">
        <v>265</v>
      </c>
      <c r="D77" s="119" t="s">
        <v>200</v>
      </c>
      <c r="E77" s="119">
        <v>15</v>
      </c>
      <c r="F77" s="120"/>
      <c r="G77" s="121">
        <f t="shared" si="5"/>
        <v>0</v>
      </c>
    </row>
    <row r="78" spans="2:7" ht="32" x14ac:dyDescent="0.2">
      <c r="B78" s="117">
        <v>10</v>
      </c>
      <c r="C78" s="118" t="s">
        <v>266</v>
      </c>
      <c r="D78" s="41" t="s">
        <v>101</v>
      </c>
      <c r="E78" s="119">
        <v>7</v>
      </c>
      <c r="F78" s="120"/>
      <c r="G78" s="121">
        <f t="shared" si="5"/>
        <v>0</v>
      </c>
    </row>
    <row r="79" spans="2:7" ht="16" x14ac:dyDescent="0.2">
      <c r="B79" s="117">
        <v>11</v>
      </c>
      <c r="C79" s="118" t="s">
        <v>267</v>
      </c>
      <c r="D79" s="41" t="s">
        <v>101</v>
      </c>
      <c r="E79" s="119">
        <v>3</v>
      </c>
      <c r="F79" s="120"/>
      <c r="G79" s="121">
        <f t="shared" si="5"/>
        <v>0</v>
      </c>
    </row>
    <row r="80" spans="2:7" ht="16" x14ac:dyDescent="0.2">
      <c r="B80" s="117">
        <v>12</v>
      </c>
      <c r="C80" s="118" t="s">
        <v>268</v>
      </c>
      <c r="D80" s="41" t="s">
        <v>101</v>
      </c>
      <c r="E80" s="119">
        <v>6</v>
      </c>
      <c r="F80" s="120"/>
      <c r="G80" s="121">
        <f t="shared" si="5"/>
        <v>0</v>
      </c>
    </row>
    <row r="81" spans="2:7" x14ac:dyDescent="0.2">
      <c r="B81" s="211"/>
      <c r="C81" s="217"/>
      <c r="D81" s="218"/>
      <c r="E81" s="293" t="s">
        <v>269</v>
      </c>
      <c r="F81" s="293"/>
      <c r="G81" s="214">
        <f>SUM(G69:G80)</f>
        <v>0</v>
      </c>
    </row>
    <row r="82" spans="2:7" ht="16" thickBot="1" x14ac:dyDescent="0.25">
      <c r="B82" s="126"/>
      <c r="C82" s="126"/>
      <c r="D82" s="127"/>
      <c r="E82" s="127"/>
      <c r="F82" s="128"/>
      <c r="G82" s="129"/>
    </row>
    <row r="83" spans="2:7" ht="16" x14ac:dyDescent="0.2">
      <c r="B83" s="134"/>
      <c r="C83" s="294" t="s">
        <v>270</v>
      </c>
      <c r="D83" s="294"/>
      <c r="E83" s="294"/>
      <c r="F83" s="294"/>
      <c r="G83" s="135"/>
    </row>
    <row r="84" spans="2:7" ht="17" thickBot="1" x14ac:dyDescent="0.25">
      <c r="B84" s="219"/>
      <c r="C84" s="220" t="s">
        <v>271</v>
      </c>
      <c r="D84" s="289">
        <f>G12+G38+G48+G56+G67+G81</f>
        <v>0</v>
      </c>
      <c r="E84" s="290"/>
      <c r="F84" s="290"/>
      <c r="G84" s="291"/>
    </row>
  </sheetData>
  <mergeCells count="11">
    <mergeCell ref="D84:G84"/>
    <mergeCell ref="E48:F48"/>
    <mergeCell ref="E56:F56"/>
    <mergeCell ref="E67:F67"/>
    <mergeCell ref="E81:F81"/>
    <mergeCell ref="C83:F83"/>
    <mergeCell ref="B2:G2"/>
    <mergeCell ref="B3:G3"/>
    <mergeCell ref="B12:F12"/>
    <mergeCell ref="C30:G30"/>
    <mergeCell ref="E38:F3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F22"/>
  <sheetViews>
    <sheetView topLeftCell="A7" workbookViewId="0">
      <selection activeCell="G13" sqref="G13"/>
    </sheetView>
  </sheetViews>
  <sheetFormatPr baseColWidth="10" defaultColWidth="8.83203125" defaultRowHeight="15" x14ac:dyDescent="0.2"/>
  <cols>
    <col min="2" max="2" width="114.33203125" bestFit="1" customWidth="1"/>
    <col min="3" max="3" width="12.6640625" customWidth="1"/>
    <col min="6" max="6" width="11.83203125" bestFit="1" customWidth="1"/>
  </cols>
  <sheetData>
    <row r="2" spans="1:6" ht="18" x14ac:dyDescent="0.2">
      <c r="A2" s="188"/>
      <c r="B2" s="189" t="s">
        <v>272</v>
      </c>
      <c r="C2" s="190"/>
      <c r="D2" s="190"/>
      <c r="E2" s="191"/>
      <c r="F2" s="192"/>
    </row>
    <row r="3" spans="1:6" ht="32" x14ac:dyDescent="0.2">
      <c r="A3" s="136">
        <v>1</v>
      </c>
      <c r="B3" s="137" t="s">
        <v>273</v>
      </c>
      <c r="C3" s="138" t="s">
        <v>101</v>
      </c>
      <c r="D3" s="139">
        <v>1</v>
      </c>
      <c r="E3" s="140"/>
      <c r="F3" s="141">
        <f t="shared" ref="F3:F19" si="0">D3*E3</f>
        <v>0</v>
      </c>
    </row>
    <row r="4" spans="1:6" s="10" customFormat="1" ht="16" x14ac:dyDescent="0.2">
      <c r="A4" s="136">
        <v>2</v>
      </c>
      <c r="B4" s="137" t="s">
        <v>274</v>
      </c>
      <c r="C4" s="139" t="s">
        <v>275</v>
      </c>
      <c r="D4" s="139">
        <v>1</v>
      </c>
      <c r="E4" s="141"/>
      <c r="F4" s="141">
        <f t="shared" si="0"/>
        <v>0</v>
      </c>
    </row>
    <row r="5" spans="1:6" s="10" customFormat="1" x14ac:dyDescent="0.2">
      <c r="A5" s="136">
        <v>3</v>
      </c>
      <c r="B5" t="s">
        <v>276</v>
      </c>
      <c r="C5" s="139" t="s">
        <v>101</v>
      </c>
      <c r="D5" s="139">
        <v>1</v>
      </c>
      <c r="E5" s="141"/>
      <c r="F5" s="141">
        <f t="shared" si="0"/>
        <v>0</v>
      </c>
    </row>
    <row r="6" spans="1:6" ht="48" x14ac:dyDescent="0.2">
      <c r="A6" s="136">
        <v>4</v>
      </c>
      <c r="B6" s="137" t="s">
        <v>277</v>
      </c>
      <c r="C6" s="119" t="s">
        <v>101</v>
      </c>
      <c r="D6" s="119">
        <v>5</v>
      </c>
      <c r="E6" s="142"/>
      <c r="F6" s="141">
        <f t="shared" si="0"/>
        <v>0</v>
      </c>
    </row>
    <row r="7" spans="1:6" ht="48" x14ac:dyDescent="0.2">
      <c r="A7" s="136">
        <v>5</v>
      </c>
      <c r="B7" s="137" t="s">
        <v>278</v>
      </c>
      <c r="C7" s="119" t="s">
        <v>101</v>
      </c>
      <c r="D7" s="119">
        <v>1</v>
      </c>
      <c r="E7" s="142"/>
      <c r="F7" s="141">
        <f t="shared" si="0"/>
        <v>0</v>
      </c>
    </row>
    <row r="8" spans="1:6" ht="16" x14ac:dyDescent="0.2">
      <c r="A8" s="136">
        <v>6</v>
      </c>
      <c r="B8" s="137" t="s">
        <v>279</v>
      </c>
      <c r="C8" s="143" t="s">
        <v>5</v>
      </c>
      <c r="D8" s="119">
        <v>19</v>
      </c>
      <c r="E8" s="141"/>
      <c r="F8" s="141">
        <f t="shared" si="0"/>
        <v>0</v>
      </c>
    </row>
    <row r="9" spans="1:6" ht="16" x14ac:dyDescent="0.2">
      <c r="A9" s="136">
        <v>7</v>
      </c>
      <c r="B9" s="137" t="s">
        <v>280</v>
      </c>
      <c r="C9" s="143" t="s">
        <v>5</v>
      </c>
      <c r="D9" s="119">
        <v>14</v>
      </c>
      <c r="E9" s="141"/>
      <c r="F9" s="141">
        <f t="shared" si="0"/>
        <v>0</v>
      </c>
    </row>
    <row r="10" spans="1:6" ht="16" x14ac:dyDescent="0.2">
      <c r="A10" s="136">
        <v>8</v>
      </c>
      <c r="B10" s="137" t="s">
        <v>281</v>
      </c>
      <c r="C10" s="143" t="s">
        <v>5</v>
      </c>
      <c r="D10" s="139">
        <v>25</v>
      </c>
      <c r="E10" s="144"/>
      <c r="F10" s="141">
        <f t="shared" si="0"/>
        <v>0</v>
      </c>
    </row>
    <row r="11" spans="1:6" ht="16" x14ac:dyDescent="0.2">
      <c r="A11" s="136">
        <v>9</v>
      </c>
      <c r="B11" s="137" t="s">
        <v>282</v>
      </c>
      <c r="C11" s="145" t="s">
        <v>5</v>
      </c>
      <c r="D11" s="119">
        <v>9</v>
      </c>
      <c r="E11" s="144"/>
      <c r="F11" s="141">
        <f t="shared" si="0"/>
        <v>0</v>
      </c>
    </row>
    <row r="12" spans="1:6" ht="16" x14ac:dyDescent="0.2">
      <c r="A12" s="136">
        <v>10</v>
      </c>
      <c r="B12" s="137" t="s">
        <v>283</v>
      </c>
      <c r="C12" s="26" t="s">
        <v>275</v>
      </c>
      <c r="D12" s="119">
        <v>3</v>
      </c>
      <c r="E12" s="146"/>
      <c r="F12" s="141">
        <f t="shared" si="0"/>
        <v>0</v>
      </c>
    </row>
    <row r="13" spans="1:6" ht="16" x14ac:dyDescent="0.2">
      <c r="A13" s="136">
        <v>11</v>
      </c>
      <c r="B13" s="137" t="s">
        <v>284</v>
      </c>
      <c r="C13" s="26" t="s">
        <v>275</v>
      </c>
      <c r="D13" s="119">
        <v>2</v>
      </c>
      <c r="E13" s="144"/>
      <c r="F13" s="141">
        <f t="shared" si="0"/>
        <v>0</v>
      </c>
    </row>
    <row r="14" spans="1:6" ht="16" x14ac:dyDescent="0.2">
      <c r="A14" s="136">
        <v>12</v>
      </c>
      <c r="B14" s="137" t="s">
        <v>285</v>
      </c>
      <c r="C14" s="26" t="s">
        <v>174</v>
      </c>
      <c r="D14" s="119">
        <v>1</v>
      </c>
      <c r="E14" s="144"/>
      <c r="F14" s="141">
        <f t="shared" si="0"/>
        <v>0</v>
      </c>
    </row>
    <row r="15" spans="1:6" ht="16" x14ac:dyDescent="0.2">
      <c r="A15" s="136">
        <v>13</v>
      </c>
      <c r="B15" s="137" t="s">
        <v>286</v>
      </c>
      <c r="C15" s="41" t="s">
        <v>6</v>
      </c>
      <c r="D15" s="147">
        <v>0.5</v>
      </c>
      <c r="E15" s="144"/>
      <c r="F15" s="141">
        <f t="shared" si="0"/>
        <v>0</v>
      </c>
    </row>
    <row r="16" spans="1:6" ht="16" x14ac:dyDescent="0.2">
      <c r="A16" s="136">
        <v>14</v>
      </c>
      <c r="B16" s="137" t="s">
        <v>287</v>
      </c>
      <c r="C16" s="26" t="s">
        <v>174</v>
      </c>
      <c r="D16" s="119">
        <v>1</v>
      </c>
      <c r="E16" s="144"/>
      <c r="F16" s="141">
        <f t="shared" si="0"/>
        <v>0</v>
      </c>
    </row>
    <row r="17" spans="1:6" ht="16" x14ac:dyDescent="0.2">
      <c r="A17" s="136">
        <v>15</v>
      </c>
      <c r="B17" s="137" t="s">
        <v>288</v>
      </c>
      <c r="C17" s="26" t="s">
        <v>174</v>
      </c>
      <c r="D17" s="119">
        <v>1</v>
      </c>
      <c r="E17" s="144"/>
      <c r="F17" s="141">
        <f t="shared" si="0"/>
        <v>0</v>
      </c>
    </row>
    <row r="18" spans="1:6" ht="16" x14ac:dyDescent="0.2">
      <c r="A18" s="136">
        <v>16</v>
      </c>
      <c r="B18" s="137" t="s">
        <v>289</v>
      </c>
      <c r="C18" s="26" t="s">
        <v>174</v>
      </c>
      <c r="D18" s="119">
        <v>1</v>
      </c>
      <c r="E18" s="144"/>
      <c r="F18" s="141">
        <f t="shared" si="0"/>
        <v>0</v>
      </c>
    </row>
    <row r="19" spans="1:6" ht="16" x14ac:dyDescent="0.2">
      <c r="A19" s="136">
        <v>17</v>
      </c>
      <c r="B19" s="137" t="s">
        <v>290</v>
      </c>
      <c r="C19" s="26" t="s">
        <v>2</v>
      </c>
      <c r="D19" s="119">
        <v>2.1</v>
      </c>
      <c r="E19" s="144"/>
      <c r="F19" s="141">
        <f t="shared" si="0"/>
        <v>0</v>
      </c>
    </row>
    <row r="20" spans="1:6" ht="16" x14ac:dyDescent="0.2">
      <c r="A20" s="221"/>
      <c r="B20" s="222" t="s">
        <v>291</v>
      </c>
      <c r="C20" s="223"/>
      <c r="D20" s="223"/>
      <c r="E20" s="224"/>
      <c r="F20" s="225">
        <f>SUM(F3:F19)</f>
        <v>0</v>
      </c>
    </row>
    <row r="21" spans="1:6" ht="19" x14ac:dyDescent="0.2">
      <c r="A21" s="148" t="s">
        <v>34</v>
      </c>
      <c r="B21" s="149" t="s">
        <v>292</v>
      </c>
      <c r="C21" s="150"/>
      <c r="D21" s="151"/>
      <c r="E21" s="152"/>
      <c r="F21" s="152"/>
    </row>
    <row r="22" spans="1:6" ht="18" x14ac:dyDescent="0.2">
      <c r="A22" s="182" t="s">
        <v>293</v>
      </c>
      <c r="B22" s="183" t="s">
        <v>294</v>
      </c>
      <c r="C22" s="184"/>
      <c r="D22" s="185"/>
      <c r="E22" s="186"/>
      <c r="F22" s="187">
        <f>F20</f>
        <v>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5b945cea-b9ee-429b-bccb-44b0238333c3">
      <Terms xmlns="http://schemas.microsoft.com/office/infopath/2007/PartnerControls"/>
    </lcf76f155ced4ddcb4097134ff3c332f>
    <TaxCatchAll xmlns="420bf770-b77e-46be-b5dc-b23758150948"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DD0CAFB649C52489A6C5DCED8F5E0E2" ma:contentTypeVersion="14" ma:contentTypeDescription="Create a new document." ma:contentTypeScope="" ma:versionID="173d4dafb8cc3ad4b938e43d373b7ea3">
  <xsd:schema xmlns:xsd="http://www.w3.org/2001/XMLSchema" xmlns:xs="http://www.w3.org/2001/XMLSchema" xmlns:p="http://schemas.microsoft.com/office/2006/metadata/properties" xmlns:ns2="5b945cea-b9ee-429b-bccb-44b0238333c3" xmlns:ns3="420bf770-b77e-46be-b5dc-b23758150948" targetNamespace="http://schemas.microsoft.com/office/2006/metadata/properties" ma:root="true" ma:fieldsID="4f1881d1af0ee4198c740a253ec93ef0" ns2:_="" ns3:_="">
    <xsd:import namespace="5b945cea-b9ee-429b-bccb-44b0238333c3"/>
    <xsd:import namespace="420bf770-b77e-46be-b5dc-b2375815094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b945cea-b9ee-429b-bccb-44b0238333c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4cbba04b-f548-47c7-98c4-cab7db02edef"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20bf770-b77e-46be-b5dc-b23758150948"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09d82e8-7060-45ce-9c1c-72d34d0ba2cc}" ma:internalName="TaxCatchAll" ma:showField="CatchAllData" ma:web="420bf770-b77e-46be-b5dc-b23758150948">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4118F20-FB5A-4E68-AAEF-1F53B644921E}">
  <ds:schemaRefs>
    <ds:schemaRef ds:uri="http://schemas.microsoft.com/sharepoint/v3/contenttype/forms"/>
  </ds:schemaRefs>
</ds:datastoreItem>
</file>

<file path=customXml/itemProps2.xml><?xml version="1.0" encoding="utf-8"?>
<ds:datastoreItem xmlns:ds="http://schemas.openxmlformats.org/officeDocument/2006/customXml" ds:itemID="{678A82DD-DB8B-4E6B-A580-1DE8EE7DCD42}">
  <ds:schemaRefs>
    <ds:schemaRef ds:uri="5b945cea-b9ee-429b-bccb-44b0238333c3"/>
    <ds:schemaRef ds:uri="http://www.w3.org/XML/1998/namespace"/>
    <ds:schemaRef ds:uri="http://schemas.microsoft.com/office/2006/documentManagement/types"/>
    <ds:schemaRef ds:uri="http://schemas.microsoft.com/office/2006/metadata/properties"/>
    <ds:schemaRef ds:uri="http://purl.org/dc/dcmitype/"/>
    <ds:schemaRef ds:uri="http://purl.org/dc/terms/"/>
    <ds:schemaRef ds:uri="http://purl.org/dc/elements/1.1/"/>
    <ds:schemaRef ds:uri="http://schemas.microsoft.com/office/infopath/2007/PartnerControls"/>
    <ds:schemaRef ds:uri="http://schemas.openxmlformats.org/package/2006/metadata/core-properties"/>
    <ds:schemaRef ds:uri="420bf770-b77e-46be-b5dc-b23758150948"/>
  </ds:schemaRefs>
</ds:datastoreItem>
</file>

<file path=customXml/itemProps3.xml><?xml version="1.0" encoding="utf-8"?>
<ds:datastoreItem xmlns:ds="http://schemas.openxmlformats.org/officeDocument/2006/customXml" ds:itemID="{683BD8D1-F087-4F1A-959C-88812959058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b945cea-b9ee-429b-bccb-44b0238333c3"/>
    <ds:schemaRef ds:uri="420bf770-b77e-46be-b5dc-b2375815094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Cover</vt:lpstr>
      <vt:lpstr>General on BoQ</vt:lpstr>
      <vt:lpstr>Recapitulation</vt:lpstr>
      <vt:lpstr>Construction</vt:lpstr>
      <vt:lpstr>WATER AND SEWAGE</vt:lpstr>
      <vt:lpstr>Electrical</vt:lpstr>
      <vt:lpstr>Mechanical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HP</dc:creator>
  <cp:keywords/>
  <dc:description/>
  <cp:lastModifiedBy>Maja Radosavljevic</cp:lastModifiedBy>
  <cp:revision/>
  <dcterms:created xsi:type="dcterms:W3CDTF">2023-06-14T19:29:55Z</dcterms:created>
  <dcterms:modified xsi:type="dcterms:W3CDTF">2025-08-25T09:13:20Z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0x010100BDD0CAFB649C52489A6C5DCED8F5E0E2</vt:lpwstr>
  </property>
  <property fmtid="{D5CDD505-2E9C-101B-9397-08002B2CF9AE}" pid="3" name="MediaServiceImageTags">
    <vt:lpwstr/>
  </property>
</Properties>
</file>